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040" yWindow="570" windowWidth="17490" windowHeight="7590" activeTab="0"/>
  </bookViews>
  <sheets>
    <sheet name="FT" sheetId="1" r:id="rId1"/>
    <sheet name="HFT" sheetId="2" r:id="rId2"/>
    <sheet name="Junior" sheetId="3" r:id="rId3"/>
    <sheet name="Silhouette Karabin" sheetId="4" r:id="rId4"/>
    <sheet name="Silhouette Pistolet" sheetId="5" r:id="rId5"/>
    <sheet name="Drużyny" sheetId="6" r:id="rId6"/>
    <sheet name="WYNIKI" sheetId="7" r:id="rId7"/>
  </sheets>
  <definedNames>
    <definedName name="_xlnm._FilterDatabase" localSheetId="3" hidden="1">'Silhouette Karabin'!$B$5:$O$29</definedName>
    <definedName name="_xlnm._FilterDatabase" localSheetId="4" hidden="1">'Silhouette Pistolet'!$B$5:$O$21</definedName>
  </definedNames>
  <calcPr fullCalcOnLoad="1"/>
</workbook>
</file>

<file path=xl/sharedStrings.xml><?xml version="1.0" encoding="utf-8"?>
<sst xmlns="http://schemas.openxmlformats.org/spreadsheetml/2006/main" count="487" uniqueCount="169">
  <si>
    <t>HFT1</t>
  </si>
  <si>
    <t>%</t>
  </si>
  <si>
    <t>pkt</t>
  </si>
  <si>
    <t>HFT2</t>
  </si>
  <si>
    <t>FT</t>
  </si>
  <si>
    <t>JM</t>
  </si>
  <si>
    <t>JS</t>
  </si>
  <si>
    <t>Drużyna</t>
  </si>
  <si>
    <t>max:</t>
  </si>
  <si>
    <t>Suma 3 zawodników</t>
  </si>
  <si>
    <t>Suma do Pucharu</t>
  </si>
  <si>
    <t>Nazwa drużyny</t>
  </si>
  <si>
    <t>Miejsce</t>
  </si>
  <si>
    <t>Skład drużyny</t>
  </si>
  <si>
    <t>kat.</t>
  </si>
  <si>
    <t>UZUPEŁNIĆ NAJWYŻSZE WYNIKI NA DANYCH ZAWODACH:</t>
  </si>
  <si>
    <t>do wpisania:</t>
  </si>
  <si>
    <t>zdob pkt:</t>
  </si>
  <si>
    <t>cał. chyb.:</t>
  </si>
  <si>
    <t>JURA TEAM</t>
  </si>
  <si>
    <t>BEAVER</t>
  </si>
  <si>
    <t>WKFT</t>
  </si>
  <si>
    <t>WIKING</t>
  </si>
  <si>
    <t>e-TAWERNA</t>
  </si>
  <si>
    <t>SG3M</t>
  </si>
  <si>
    <t>SLOVENSKO I</t>
  </si>
  <si>
    <t>SLOVENSKO II</t>
  </si>
  <si>
    <t>Cel</t>
  </si>
  <si>
    <r>
      <t xml:space="preserve">Cele </t>
    </r>
    <r>
      <rPr>
        <b/>
        <sz val="11"/>
        <color indexed="9"/>
        <rFont val="Arial"/>
        <family val="2"/>
      </rPr>
      <t>FT</t>
    </r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</si>
  <si>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</si>
  <si>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</si>
  <si>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</si>
  <si>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</si>
  <si>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</si>
  <si>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</si>
  <si>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Uwagi</t>
  </si>
  <si>
    <t>Punkty</t>
  </si>
  <si>
    <t>Dariusz</t>
  </si>
  <si>
    <t>Tomasz</t>
  </si>
  <si>
    <t>Robert</t>
  </si>
  <si>
    <t>Szambelan</t>
  </si>
  <si>
    <t>Marcin</t>
  </si>
  <si>
    <t>Paweł</t>
  </si>
  <si>
    <t>Grabowski</t>
  </si>
  <si>
    <t>Rafał</t>
  </si>
  <si>
    <t>Pachnik</t>
  </si>
  <si>
    <t>max</t>
  </si>
  <si>
    <t>Procent trafień za „1”</t>
  </si>
  <si>
    <r>
      <t xml:space="preserve">Cele </t>
    </r>
    <r>
      <rPr>
        <b/>
        <sz val="11"/>
        <color indexed="9"/>
        <rFont val="Arial"/>
        <family val="2"/>
      </rPr>
      <t>HFT</t>
    </r>
  </si>
  <si>
    <t>Piotr</t>
  </si>
  <si>
    <t>Remiszewski</t>
  </si>
  <si>
    <t>Krzysztof</t>
  </si>
  <si>
    <t>Zając</t>
  </si>
  <si>
    <t>Sylwek</t>
  </si>
  <si>
    <t>Ratomski</t>
  </si>
  <si>
    <t>Andrzej</t>
  </si>
  <si>
    <t>Artur</t>
  </si>
  <si>
    <t>Wróbel</t>
  </si>
  <si>
    <t>Marek</t>
  </si>
  <si>
    <t>Krempczyński</t>
  </si>
  <si>
    <t>Procent trafień za „2”</t>
  </si>
  <si>
    <t>Sławomir</t>
  </si>
  <si>
    <t>SERIA I</t>
  </si>
  <si>
    <t>SERIA II</t>
  </si>
  <si>
    <t>imię</t>
  </si>
  <si>
    <t>nazwisko</t>
  </si>
  <si>
    <t>WYNIK</t>
  </si>
  <si>
    <t>UWAGI</t>
  </si>
  <si>
    <t>kurki</t>
  </si>
  <si>
    <t>świnki</t>
  </si>
  <si>
    <t>indyki</t>
  </si>
  <si>
    <t>muflony</t>
  </si>
  <si>
    <t>suma</t>
  </si>
  <si>
    <t>Opiela</t>
  </si>
  <si>
    <t>Dylewski</t>
  </si>
  <si>
    <t>Szymon</t>
  </si>
  <si>
    <t>Tałaj</t>
  </si>
  <si>
    <t>Marceli</t>
  </si>
  <si>
    <t>Kotkowski</t>
  </si>
  <si>
    <t>Janusz</t>
  </si>
  <si>
    <t>Pelucha</t>
  </si>
  <si>
    <t>Michał</t>
  </si>
  <si>
    <t>Walaszkowski</t>
  </si>
  <si>
    <t>Rose</t>
  </si>
  <si>
    <t>Adam</t>
  </si>
  <si>
    <t>Klimaszewski</t>
  </si>
  <si>
    <t>Silhouette Karabin</t>
  </si>
  <si>
    <t>Silhouette Pistolet</t>
  </si>
  <si>
    <t>Radosław</t>
  </si>
  <si>
    <t>Rozum</t>
  </si>
  <si>
    <t>Poliński</t>
  </si>
  <si>
    <t>Arkadiusz</t>
  </si>
  <si>
    <t>Zacharzewski</t>
  </si>
  <si>
    <t>Wenta</t>
  </si>
  <si>
    <t>Junior</t>
  </si>
  <si>
    <t>Paweł Grabowski</t>
  </si>
  <si>
    <t>Grzegorz Grabowski</t>
  </si>
  <si>
    <t xml:space="preserve">Piotr Remiszewski </t>
  </si>
  <si>
    <t>Janusz Pelucha</t>
  </si>
  <si>
    <t>Sławomir Opiela</t>
  </si>
  <si>
    <t>Szymon Tałaj</t>
  </si>
  <si>
    <t>Piotr Rose</t>
  </si>
  <si>
    <t>Robert Wróbel</t>
  </si>
  <si>
    <t>Puchar PFTA   Kolibki   09.05.2021</t>
  </si>
  <si>
    <t>Puchar Kaszubski                  Kolibki                      08.05.2021</t>
  </si>
  <si>
    <t>Cezary</t>
  </si>
  <si>
    <t>Bąbała</t>
  </si>
  <si>
    <t>Bartłomiej</t>
  </si>
  <si>
    <t>Cywiński</t>
  </si>
  <si>
    <t>Drewing</t>
  </si>
  <si>
    <t>DOBROSŁAW</t>
  </si>
  <si>
    <t>DUDZIAK</t>
  </si>
  <si>
    <t>Klaudia</t>
  </si>
  <si>
    <t>Fałkowska</t>
  </si>
  <si>
    <t>Maciej</t>
  </si>
  <si>
    <t>Fałkowski</t>
  </si>
  <si>
    <t>Igor</t>
  </si>
  <si>
    <t>Gazda</t>
  </si>
  <si>
    <t>Dominik</t>
  </si>
  <si>
    <t>Kalinowski</t>
  </si>
  <si>
    <t>Kocemba</t>
  </si>
  <si>
    <t>Kołtunik</t>
  </si>
  <si>
    <t>Korpalski</t>
  </si>
  <si>
    <t>Agnieszka</t>
  </si>
  <si>
    <t>Mocka</t>
  </si>
  <si>
    <t>Szałkowski</t>
  </si>
  <si>
    <t>d-5</t>
  </si>
  <si>
    <t>d-7</t>
  </si>
  <si>
    <t xml:space="preserve">Katarzyna </t>
  </si>
  <si>
    <t xml:space="preserve">Frasińska </t>
  </si>
  <si>
    <t xml:space="preserve">Grzegorz </t>
  </si>
  <si>
    <t>Koclęga</t>
  </si>
  <si>
    <t>Krajs</t>
  </si>
  <si>
    <t xml:space="preserve">Robert </t>
  </si>
  <si>
    <t xml:space="preserve">Szambelan </t>
  </si>
  <si>
    <t xml:space="preserve">Paweł </t>
  </si>
  <si>
    <t xml:space="preserve">Świtkowski </t>
  </si>
  <si>
    <t>Marta</t>
  </si>
  <si>
    <t>Wróblewska</t>
  </si>
  <si>
    <t>Wróblewski</t>
  </si>
  <si>
    <t>Hanna</t>
  </si>
  <si>
    <t>Lisowska</t>
  </si>
  <si>
    <t>Bartosz</t>
  </si>
  <si>
    <t>Budziński</t>
  </si>
  <si>
    <t>Wiktor</t>
  </si>
  <si>
    <t>Wojciech</t>
  </si>
  <si>
    <t>Aneta</t>
  </si>
  <si>
    <t>Janicka</t>
  </si>
  <si>
    <t xml:space="preserve">Lisowski </t>
  </si>
  <si>
    <t>Wołłowicz</t>
  </si>
  <si>
    <t>Kosicki</t>
  </si>
  <si>
    <t>PK</t>
  </si>
  <si>
    <t>d-1</t>
  </si>
  <si>
    <t>d-2</t>
  </si>
  <si>
    <t>FT2</t>
  </si>
  <si>
    <t>Marceli Kotkowski</t>
  </si>
  <si>
    <t>Robert Szambelan</t>
  </si>
  <si>
    <t>Tomasz Wróblewski</t>
  </si>
  <si>
    <t>SET</t>
  </si>
  <si>
    <t>Radosław Rozum</t>
  </si>
  <si>
    <t>Katarzyna Frasińska</t>
  </si>
  <si>
    <t>Bartłomiej Cywiński</t>
  </si>
  <si>
    <t>Maciej Fałkowski</t>
  </si>
  <si>
    <t>Radosław Koclęga</t>
  </si>
  <si>
    <t>Dobrosław Dudziak</t>
  </si>
  <si>
    <t>Dariusz Drewing</t>
  </si>
  <si>
    <t>K</t>
  </si>
  <si>
    <t>S</t>
  </si>
  <si>
    <t>Paweł Świtkowski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</si>
</sst>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.0"/>
    <numFmt numFmtId="172" formatCode="#,##0.00&quot; &quot;[$zł-415];[Red]&quot;-&quot;#,##0.00&quot; &quot;[$zł-415]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FF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9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>
      <alignment/>
      <protection/>
    </xf>
    <xf numFmtId="172" fontId="54" fillId="0" borderId="0">
      <alignment/>
      <protection/>
    </xf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5" fillId="0" borderId="0" xfId="0" applyFont="1" applyAlignment="1">
      <alignment/>
    </xf>
    <xf numFmtId="0" fontId="0" fillId="33" borderId="0" xfId="0" applyFont="1" applyFill="1" applyAlignment="1">
      <alignment/>
    </xf>
    <xf numFmtId="10" fontId="0" fillId="0" borderId="0" xfId="0" applyNumberFormat="1" applyAlignment="1">
      <alignment/>
    </xf>
    <xf numFmtId="10" fontId="0" fillId="33" borderId="0" xfId="0" applyNumberFormat="1" applyFont="1" applyFill="1" applyAlignment="1">
      <alignment/>
    </xf>
    <xf numFmtId="10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55" fillId="33" borderId="0" xfId="0" applyFont="1" applyFill="1" applyAlignment="1">
      <alignment/>
    </xf>
    <xf numFmtId="0" fontId="0" fillId="8" borderId="0" xfId="0" applyFill="1" applyAlignment="1">
      <alignment horizontal="center"/>
    </xf>
    <xf numFmtId="0" fontId="55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55" fillId="34" borderId="0" xfId="0" applyFont="1" applyFill="1" applyAlignment="1">
      <alignment horizontal="center"/>
    </xf>
    <xf numFmtId="0" fontId="60" fillId="34" borderId="0" xfId="0" applyFont="1" applyFill="1" applyAlignment="1">
      <alignment horizontal="center"/>
    </xf>
    <xf numFmtId="0" fontId="61" fillId="0" borderId="0" xfId="0" applyFont="1" applyAlignment="1">
      <alignment/>
    </xf>
    <xf numFmtId="2" fontId="0" fillId="0" borderId="0" xfId="0" applyNumberFormat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 horizontal="center" vertical="center" wrapText="1"/>
    </xf>
    <xf numFmtId="10" fontId="55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61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37" borderId="10" xfId="0" applyFill="1" applyBorder="1" applyAlignment="1">
      <alignment horizontal="center"/>
    </xf>
    <xf numFmtId="171" fontId="65" fillId="0" borderId="0" xfId="0" applyNumberFormat="1" applyFont="1" applyAlignment="1">
      <alignment/>
    </xf>
    <xf numFmtId="171" fontId="66" fillId="0" borderId="0" xfId="0" applyNumberFormat="1" applyFont="1" applyBorder="1" applyAlignment="1">
      <alignment horizontal="center" vertical="center"/>
    </xf>
    <xf numFmtId="171" fontId="65" fillId="0" borderId="0" xfId="0" applyNumberFormat="1" applyFont="1" applyBorder="1" applyAlignment="1">
      <alignment horizontal="center" vertical="center" wrapText="1"/>
    </xf>
    <xf numFmtId="171" fontId="65" fillId="0" borderId="10" xfId="0" applyNumberFormat="1" applyFont="1" applyBorder="1" applyAlignment="1">
      <alignment wrapText="1"/>
    </xf>
    <xf numFmtId="171" fontId="65" fillId="38" borderId="10" xfId="0" applyNumberFormat="1" applyFont="1" applyFill="1" applyBorder="1" applyAlignment="1">
      <alignment horizontal="center"/>
    </xf>
    <xf numFmtId="171" fontId="65" fillId="39" borderId="10" xfId="0" applyNumberFormat="1" applyFont="1" applyFill="1" applyBorder="1" applyAlignment="1">
      <alignment horizontal="center"/>
    </xf>
    <xf numFmtId="171" fontId="65" fillId="40" borderId="10" xfId="0" applyNumberFormat="1" applyFont="1" applyFill="1" applyBorder="1" applyAlignment="1">
      <alignment horizontal="center"/>
    </xf>
    <xf numFmtId="171" fontId="65" fillId="41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vertical="center" textRotation="90" wrapText="1"/>
    </xf>
    <xf numFmtId="0" fontId="0" fillId="38" borderId="10" xfId="0" applyFill="1" applyBorder="1" applyAlignment="1">
      <alignment horizontal="center" vertical="center" textRotation="90" wrapText="1"/>
    </xf>
    <xf numFmtId="0" fontId="0" fillId="39" borderId="10" xfId="0" applyFill="1" applyBorder="1" applyAlignment="1">
      <alignment horizontal="center" vertical="center" textRotation="90" wrapText="1"/>
    </xf>
    <xf numFmtId="0" fontId="0" fillId="40" borderId="10" xfId="0" applyFill="1" applyBorder="1" applyAlignment="1">
      <alignment horizontal="center" vertical="center" textRotation="90" wrapText="1"/>
    </xf>
    <xf numFmtId="0" fontId="0" fillId="41" borderId="10" xfId="0" applyFill="1" applyBorder="1" applyAlignment="1">
      <alignment horizontal="center" vertical="center" textRotation="90" wrapText="1"/>
    </xf>
    <xf numFmtId="0" fontId="0" fillId="42" borderId="10" xfId="0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0" fontId="64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10" fontId="6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64" fillId="0" borderId="0" xfId="0" applyFont="1" applyAlignment="1">
      <alignment horizontal="right" wrapText="1"/>
    </xf>
    <xf numFmtId="0" fontId="0" fillId="0" borderId="14" xfId="0" applyFill="1" applyBorder="1" applyAlignment="1">
      <alignment horizontal="left"/>
    </xf>
    <xf numFmtId="0" fontId="64" fillId="0" borderId="0" xfId="0" applyFont="1" applyAlignment="1">
      <alignment horizontal="right"/>
    </xf>
    <xf numFmtId="1" fontId="0" fillId="43" borderId="10" xfId="0" applyNumberFormat="1" applyFill="1" applyBorder="1" applyAlignment="1">
      <alignment horizontal="center" shrinkToFi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textRotation="90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64" fillId="44" borderId="15" xfId="0" applyFont="1" applyFill="1" applyBorder="1" applyAlignment="1">
      <alignment/>
    </xf>
    <xf numFmtId="0" fontId="64" fillId="44" borderId="16" xfId="0" applyFont="1" applyFill="1" applyBorder="1" applyAlignment="1">
      <alignment horizontal="center" vertical="center"/>
    </xf>
    <xf numFmtId="0" fontId="64" fillId="9" borderId="17" xfId="0" applyFont="1" applyFill="1" applyBorder="1" applyAlignment="1">
      <alignment horizontal="center" vertical="center"/>
    </xf>
    <xf numFmtId="0" fontId="64" fillId="44" borderId="18" xfId="0" applyFont="1" applyFill="1" applyBorder="1" applyAlignment="1">
      <alignment horizontal="center" vertical="center"/>
    </xf>
    <xf numFmtId="0" fontId="64" fillId="44" borderId="15" xfId="0" applyFont="1" applyFill="1" applyBorder="1" applyAlignment="1">
      <alignment horizontal="center" vertical="center"/>
    </xf>
    <xf numFmtId="0" fontId="64" fillId="44" borderId="19" xfId="0" applyFont="1" applyFill="1" applyBorder="1" applyAlignment="1">
      <alignment horizontal="center" vertical="center"/>
    </xf>
    <xf numFmtId="0" fontId="64" fillId="4" borderId="17" xfId="0" applyFont="1" applyFill="1" applyBorder="1" applyAlignment="1">
      <alignment horizontal="center" vertical="center"/>
    </xf>
    <xf numFmtId="0" fontId="64" fillId="45" borderId="20" xfId="0" applyFont="1" applyFill="1" applyBorder="1" applyAlignment="1">
      <alignment horizontal="center" vertical="center"/>
    </xf>
    <xf numFmtId="0" fontId="0" fillId="45" borderId="21" xfId="0" applyFill="1" applyBorder="1" applyAlignment="1">
      <alignment/>
    </xf>
    <xf numFmtId="0" fontId="0" fillId="45" borderId="22" xfId="0" applyFill="1" applyBorder="1" applyAlignment="1">
      <alignment/>
    </xf>
    <xf numFmtId="0" fontId="64" fillId="9" borderId="23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0" fillId="45" borderId="20" xfId="0" applyFill="1" applyBorder="1" applyAlignment="1">
      <alignment horizontal="center" vertical="center"/>
    </xf>
    <xf numFmtId="0" fontId="0" fillId="45" borderId="21" xfId="0" applyFill="1" applyBorder="1" applyAlignment="1">
      <alignment horizontal="center" vertical="center"/>
    </xf>
    <xf numFmtId="0" fontId="0" fillId="45" borderId="22" xfId="0" applyFill="1" applyBorder="1" applyAlignment="1">
      <alignment horizontal="center" vertical="center"/>
    </xf>
    <xf numFmtId="0" fontId="64" fillId="4" borderId="23" xfId="0" applyFont="1" applyFill="1" applyBorder="1" applyAlignment="1">
      <alignment horizontal="center" vertical="center"/>
    </xf>
    <xf numFmtId="0" fontId="64" fillId="45" borderId="25" xfId="0" applyFont="1" applyFill="1" applyBorder="1" applyAlignment="1">
      <alignment horizontal="center" vertical="center"/>
    </xf>
    <xf numFmtId="0" fontId="0" fillId="45" borderId="26" xfId="0" applyFill="1" applyBorder="1" applyAlignment="1">
      <alignment/>
    </xf>
    <xf numFmtId="0" fontId="0" fillId="45" borderId="27" xfId="0" applyFill="1" applyBorder="1" applyAlignment="1">
      <alignment/>
    </xf>
    <xf numFmtId="0" fontId="64" fillId="9" borderId="28" xfId="0" applyFont="1" applyFill="1" applyBorder="1" applyAlignment="1">
      <alignment horizontal="center" vertical="center"/>
    </xf>
    <xf numFmtId="0" fontId="0" fillId="45" borderId="25" xfId="0" applyFill="1" applyBorder="1" applyAlignment="1">
      <alignment horizontal="center" vertical="center"/>
    </xf>
    <xf numFmtId="0" fontId="0" fillId="45" borderId="26" xfId="0" applyFill="1" applyBorder="1" applyAlignment="1">
      <alignment horizontal="center" vertical="center"/>
    </xf>
    <xf numFmtId="0" fontId="0" fillId="45" borderId="27" xfId="0" applyFill="1" applyBorder="1" applyAlignment="1">
      <alignment horizontal="center" vertical="center"/>
    </xf>
    <xf numFmtId="0" fontId="64" fillId="4" borderId="28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vertical="center"/>
    </xf>
    <xf numFmtId="0" fontId="64" fillId="0" borderId="29" xfId="0" applyFont="1" applyFill="1" applyBorder="1" applyAlignment="1">
      <alignment horizontal="center" vertical="center"/>
    </xf>
    <xf numFmtId="0" fontId="0" fillId="45" borderId="0" xfId="0" applyFill="1" applyBorder="1" applyAlignment="1">
      <alignment horizontal="center" vertical="center"/>
    </xf>
    <xf numFmtId="0" fontId="64" fillId="45" borderId="30" xfId="0" applyFont="1" applyFill="1" applyBorder="1" applyAlignment="1">
      <alignment horizontal="center" vertical="center"/>
    </xf>
    <xf numFmtId="0" fontId="0" fillId="45" borderId="31" xfId="0" applyFill="1" applyBorder="1" applyAlignment="1">
      <alignment/>
    </xf>
    <xf numFmtId="0" fontId="0" fillId="45" borderId="32" xfId="0" applyFill="1" applyBorder="1" applyAlignment="1">
      <alignment/>
    </xf>
    <xf numFmtId="0" fontId="64" fillId="9" borderId="33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0" fontId="0" fillId="45" borderId="30" xfId="0" applyFill="1" applyBorder="1" applyAlignment="1">
      <alignment horizontal="center" vertical="center"/>
    </xf>
    <xf numFmtId="0" fontId="0" fillId="45" borderId="31" xfId="0" applyFill="1" applyBorder="1" applyAlignment="1">
      <alignment horizontal="center" vertical="center"/>
    </xf>
    <xf numFmtId="0" fontId="0" fillId="45" borderId="32" xfId="0" applyFill="1" applyBorder="1" applyAlignment="1">
      <alignment horizontal="center" vertical="center"/>
    </xf>
    <xf numFmtId="0" fontId="64" fillId="4" borderId="33" xfId="0" applyFont="1" applyFill="1" applyBorder="1" applyAlignment="1">
      <alignment horizontal="center" vertical="center"/>
    </xf>
    <xf numFmtId="0" fontId="68" fillId="0" borderId="0" xfId="0" applyFont="1" applyBorder="1" applyAlignment="1">
      <alignment vertical="center" wrapText="1"/>
    </xf>
    <xf numFmtId="0" fontId="68" fillId="0" borderId="35" xfId="0" applyFont="1" applyBorder="1" applyAlignment="1">
      <alignment vertical="center" wrapText="1"/>
    </xf>
    <xf numFmtId="0" fontId="0" fillId="45" borderId="36" xfId="0" applyFill="1" applyBorder="1" applyAlignment="1">
      <alignment horizontal="center" vertical="center"/>
    </xf>
    <xf numFmtId="0" fontId="0" fillId="45" borderId="37" xfId="0" applyFill="1" applyBorder="1" applyAlignment="1">
      <alignment horizontal="center" vertical="center"/>
    </xf>
    <xf numFmtId="0" fontId="0" fillId="45" borderId="38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0" fillId="0" borderId="39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64" fillId="0" borderId="40" xfId="0" applyFont="1" applyFill="1" applyBorder="1" applyAlignment="1">
      <alignment horizontal="center" vertical="center"/>
    </xf>
    <xf numFmtId="0" fontId="64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Fill="1" applyBorder="1" applyAlignment="1">
      <alignment/>
    </xf>
    <xf numFmtId="10" fontId="0" fillId="0" borderId="0" xfId="0" applyNumberFormat="1" applyBorder="1" applyAlignment="1">
      <alignment/>
    </xf>
    <xf numFmtId="0" fontId="64" fillId="0" borderId="0" xfId="0" applyFont="1" applyBorder="1" applyAlignment="1">
      <alignment horizontal="right" wrapText="1"/>
    </xf>
    <xf numFmtId="0" fontId="0" fillId="0" borderId="42" xfId="0" applyFill="1" applyBorder="1" applyAlignment="1">
      <alignment/>
    </xf>
    <xf numFmtId="10" fontId="64" fillId="0" borderId="42" xfId="0" applyNumberFormat="1" applyFont="1" applyBorder="1" applyAlignment="1">
      <alignment horizontal="center"/>
    </xf>
    <xf numFmtId="0" fontId="0" fillId="0" borderId="42" xfId="0" applyFont="1" applyBorder="1" applyAlignment="1">
      <alignment wrapText="1"/>
    </xf>
    <xf numFmtId="0" fontId="0" fillId="0" borderId="42" xfId="0" applyBorder="1" applyAlignment="1">
      <alignment/>
    </xf>
    <xf numFmtId="0" fontId="0" fillId="38" borderId="42" xfId="0" applyFill="1" applyBorder="1" applyAlignment="1">
      <alignment/>
    </xf>
    <xf numFmtId="0" fontId="0" fillId="39" borderId="42" xfId="0" applyFill="1" applyBorder="1" applyAlignment="1">
      <alignment/>
    </xf>
    <xf numFmtId="0" fontId="0" fillId="40" borderId="42" xfId="0" applyFill="1" applyBorder="1" applyAlignment="1">
      <alignment/>
    </xf>
    <xf numFmtId="0" fontId="0" fillId="41" borderId="4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10" fontId="64" fillId="0" borderId="26" xfId="0" applyNumberFormat="1" applyFont="1" applyBorder="1" applyAlignment="1">
      <alignment horizontal="center"/>
    </xf>
    <xf numFmtId="0" fontId="0" fillId="38" borderId="26" xfId="0" applyFill="1" applyBorder="1" applyAlignment="1">
      <alignment/>
    </xf>
    <xf numFmtId="0" fontId="0" fillId="39" borderId="26" xfId="0" applyFill="1" applyBorder="1" applyAlignment="1">
      <alignment/>
    </xf>
    <xf numFmtId="0" fontId="0" fillId="40" borderId="26" xfId="0" applyFill="1" applyBorder="1" applyAlignment="1">
      <alignment/>
    </xf>
    <xf numFmtId="0" fontId="0" fillId="41" borderId="26" xfId="0" applyFill="1" applyBorder="1" applyAlignment="1">
      <alignment/>
    </xf>
    <xf numFmtId="0" fontId="0" fillId="0" borderId="26" xfId="0" applyBorder="1" applyAlignment="1">
      <alignment vertical="center" wrapText="1"/>
    </xf>
    <xf numFmtId="0" fontId="55" fillId="0" borderId="0" xfId="0" applyFont="1" applyFill="1" applyAlignment="1">
      <alignment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1" fontId="69" fillId="46" borderId="0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171" fontId="70" fillId="47" borderId="42" xfId="0" applyNumberFormat="1" applyFont="1" applyFill="1" applyBorder="1" applyAlignment="1">
      <alignment horizontal="center" vertical="center"/>
    </xf>
    <xf numFmtId="171" fontId="70" fillId="47" borderId="43" xfId="0" applyNumberFormat="1" applyFont="1" applyFill="1" applyBorder="1" applyAlignment="1">
      <alignment horizontal="center" vertical="center"/>
    </xf>
    <xf numFmtId="171" fontId="70" fillId="47" borderId="39" xfId="0" applyNumberFormat="1" applyFont="1" applyFill="1" applyBorder="1" applyAlignment="1">
      <alignment horizontal="center" vertical="center"/>
    </xf>
    <xf numFmtId="10" fontId="64" fillId="42" borderId="42" xfId="0" applyNumberFormat="1" applyFont="1" applyFill="1" applyBorder="1" applyAlignment="1">
      <alignment horizontal="center" vertical="center" textRotation="90" wrapText="1"/>
    </xf>
    <xf numFmtId="10" fontId="64" fillId="42" borderId="43" xfId="0" applyNumberFormat="1" applyFont="1" applyFill="1" applyBorder="1" applyAlignment="1">
      <alignment horizontal="center" vertical="center" textRotation="90" wrapText="1"/>
    </xf>
    <xf numFmtId="10" fontId="64" fillId="42" borderId="39" xfId="0" applyNumberFormat="1" applyFont="1" applyFill="1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/>
    </xf>
    <xf numFmtId="171" fontId="70" fillId="47" borderId="10" xfId="0" applyNumberFormat="1" applyFont="1" applyFill="1" applyBorder="1" applyAlignment="1">
      <alignment horizontal="center" vertical="center"/>
    </xf>
    <xf numFmtId="10" fontId="64" fillId="42" borderId="10" xfId="0" applyNumberFormat="1" applyFont="1" applyFill="1" applyBorder="1" applyAlignment="1">
      <alignment horizontal="center" vertical="center" textRotation="90" wrapText="1"/>
    </xf>
    <xf numFmtId="0" fontId="68" fillId="0" borderId="44" xfId="0" applyFont="1" applyBorder="1" applyAlignment="1">
      <alignment horizontal="center" vertical="center" wrapText="1"/>
    </xf>
    <xf numFmtId="0" fontId="68" fillId="6" borderId="18" xfId="0" applyFont="1" applyFill="1" applyBorder="1" applyAlignment="1">
      <alignment horizontal="center" vertical="center"/>
    </xf>
    <xf numFmtId="0" fontId="68" fillId="6" borderId="45" xfId="0" applyFont="1" applyFill="1" applyBorder="1" applyAlignment="1">
      <alignment horizontal="center" vertical="center"/>
    </xf>
    <xf numFmtId="0" fontId="68" fillId="6" borderId="46" xfId="0" applyFont="1" applyFill="1" applyBorder="1" applyAlignment="1">
      <alignment horizontal="center" vertical="center"/>
    </xf>
    <xf numFmtId="0" fontId="68" fillId="8" borderId="18" xfId="0" applyFont="1" applyFill="1" applyBorder="1" applyAlignment="1">
      <alignment horizontal="center" vertical="center"/>
    </xf>
    <xf numFmtId="0" fontId="68" fillId="8" borderId="45" xfId="0" applyFont="1" applyFill="1" applyBorder="1" applyAlignment="1">
      <alignment horizontal="center" vertical="center"/>
    </xf>
    <xf numFmtId="0" fontId="68" fillId="8" borderId="46" xfId="0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48" borderId="0" xfId="0" applyFont="1" applyFill="1" applyAlignment="1">
      <alignment horizontal="center" vertical="center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4 3" xfId="57"/>
    <cellStyle name="Normalny 5" xfId="58"/>
    <cellStyle name="Normalny 9" xfId="59"/>
    <cellStyle name="Obliczenia" xfId="60"/>
    <cellStyle name="Followed Hyperlink" xfId="61"/>
    <cellStyle name="Percent" xfId="62"/>
    <cellStyle name="Result" xfId="63"/>
    <cellStyle name="Result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53"/>
  <sheetViews>
    <sheetView tabSelected="1" zoomScalePageLayoutView="0" workbookViewId="0" topLeftCell="A6">
      <selection activeCell="C12" sqref="C12"/>
    </sheetView>
  </sheetViews>
  <sheetFormatPr defaultColWidth="12.28125" defaultRowHeight="15"/>
  <cols>
    <col min="1" max="1" width="4.140625" style="22" customWidth="1"/>
    <col min="2" max="2" width="12.28125" style="22" customWidth="1"/>
    <col min="3" max="3" width="15.421875" style="22" customWidth="1"/>
    <col min="4" max="4" width="12.28125" style="5" customWidth="1"/>
    <col min="5" max="5" width="12.28125" style="29" customWidth="1"/>
    <col min="6" max="6" width="10.00390625" style="22" customWidth="1"/>
    <col min="7" max="7" width="11.00390625" style="22" customWidth="1"/>
    <col min="8" max="47" width="4.28125" style="22" customWidth="1"/>
    <col min="48" max="51" width="3.140625" style="22" customWidth="1"/>
    <col min="52" max="16384" width="12.28125" style="22" customWidth="1"/>
  </cols>
  <sheetData>
    <row r="2" spans="2:47" ht="14.25">
      <c r="B2" s="30"/>
      <c r="E2" s="31"/>
      <c r="G2" s="32" t="s">
        <v>27</v>
      </c>
      <c r="H2" s="33">
        <v>1</v>
      </c>
      <c r="I2" s="33">
        <v>2</v>
      </c>
      <c r="J2" s="33">
        <v>3</v>
      </c>
      <c r="K2" s="33">
        <v>4</v>
      </c>
      <c r="L2" s="33">
        <v>5</v>
      </c>
      <c r="M2" s="33">
        <v>6</v>
      </c>
      <c r="N2" s="33">
        <v>7</v>
      </c>
      <c r="O2" s="33">
        <v>8</v>
      </c>
      <c r="P2" s="33">
        <v>9</v>
      </c>
      <c r="Q2" s="33">
        <v>10</v>
      </c>
      <c r="R2" s="33">
        <v>11</v>
      </c>
      <c r="S2" s="33">
        <v>12</v>
      </c>
      <c r="T2" s="33">
        <v>13</v>
      </c>
      <c r="U2" s="33">
        <v>14</v>
      </c>
      <c r="V2" s="33">
        <v>15</v>
      </c>
      <c r="W2" s="33">
        <v>16</v>
      </c>
      <c r="X2" s="33">
        <v>17</v>
      </c>
      <c r="Y2" s="33">
        <v>18</v>
      </c>
      <c r="Z2" s="33">
        <v>19</v>
      </c>
      <c r="AA2" s="33">
        <v>20</v>
      </c>
      <c r="AB2" s="33">
        <v>21</v>
      </c>
      <c r="AC2" s="33">
        <v>22</v>
      </c>
      <c r="AD2" s="33">
        <v>23</v>
      </c>
      <c r="AE2" s="33">
        <v>24</v>
      </c>
      <c r="AF2" s="33">
        <v>25</v>
      </c>
      <c r="AG2" s="33">
        <v>26</v>
      </c>
      <c r="AH2" s="33">
        <v>27</v>
      </c>
      <c r="AI2" s="33">
        <v>28</v>
      </c>
      <c r="AJ2" s="33">
        <v>29</v>
      </c>
      <c r="AK2" s="33">
        <v>30</v>
      </c>
      <c r="AL2" s="33">
        <v>31</v>
      </c>
      <c r="AM2" s="33">
        <v>32</v>
      </c>
      <c r="AN2" s="33">
        <v>33</v>
      </c>
      <c r="AO2" s="33">
        <v>34</v>
      </c>
      <c r="AP2" s="33">
        <v>35</v>
      </c>
      <c r="AQ2" s="33">
        <v>36</v>
      </c>
      <c r="AR2" s="33">
        <v>37</v>
      </c>
      <c r="AS2" s="33">
        <v>38</v>
      </c>
      <c r="AT2" s="33">
        <v>39</v>
      </c>
      <c r="AU2" s="33">
        <v>40</v>
      </c>
    </row>
    <row r="3" spans="2:47" s="34" customFormat="1" ht="28.5" customHeight="1">
      <c r="B3" s="151" t="s">
        <v>4</v>
      </c>
      <c r="C3" s="151"/>
      <c r="D3" s="35"/>
      <c r="E3" s="36"/>
      <c r="F3" s="154" t="s">
        <v>28</v>
      </c>
      <c r="G3" s="37" t="s">
        <v>29</v>
      </c>
      <c r="H3" s="38">
        <v>48</v>
      </c>
      <c r="I3" s="39">
        <v>50</v>
      </c>
      <c r="J3" s="38">
        <v>48</v>
      </c>
      <c r="K3" s="39">
        <v>47</v>
      </c>
      <c r="L3" s="38">
        <v>43</v>
      </c>
      <c r="M3" s="39">
        <v>49</v>
      </c>
      <c r="N3" s="38">
        <v>35</v>
      </c>
      <c r="O3" s="39">
        <v>30</v>
      </c>
      <c r="P3" s="38">
        <v>35</v>
      </c>
      <c r="Q3" s="39">
        <v>17</v>
      </c>
      <c r="R3" s="40">
        <v>9.5</v>
      </c>
      <c r="S3" s="41">
        <v>12.5</v>
      </c>
      <c r="T3" s="40">
        <v>13</v>
      </c>
      <c r="U3" s="41">
        <v>41</v>
      </c>
      <c r="V3" s="40">
        <v>47</v>
      </c>
      <c r="W3" s="41">
        <v>34</v>
      </c>
      <c r="X3" s="40">
        <v>31</v>
      </c>
      <c r="Y3" s="41">
        <v>27</v>
      </c>
      <c r="Z3" s="40">
        <v>48</v>
      </c>
      <c r="AA3" s="41">
        <v>43</v>
      </c>
      <c r="AB3" s="38">
        <v>42</v>
      </c>
      <c r="AC3" s="39">
        <v>45</v>
      </c>
      <c r="AD3" s="38">
        <v>22</v>
      </c>
      <c r="AE3" s="39">
        <v>49</v>
      </c>
      <c r="AF3" s="38">
        <v>37</v>
      </c>
      <c r="AG3" s="39">
        <v>27</v>
      </c>
      <c r="AH3" s="38">
        <v>12</v>
      </c>
      <c r="AI3" s="39">
        <v>35</v>
      </c>
      <c r="AJ3" s="38">
        <v>41</v>
      </c>
      <c r="AK3" s="39">
        <v>45</v>
      </c>
      <c r="AL3" s="40">
        <v>20</v>
      </c>
      <c r="AM3" s="41">
        <v>48</v>
      </c>
      <c r="AN3" s="40">
        <v>42</v>
      </c>
      <c r="AO3" s="41">
        <v>46</v>
      </c>
      <c r="AP3" s="40">
        <v>25</v>
      </c>
      <c r="AQ3" s="41">
        <v>30</v>
      </c>
      <c r="AR3" s="40">
        <v>18</v>
      </c>
      <c r="AS3" s="41">
        <v>45</v>
      </c>
      <c r="AT3" s="40">
        <v>20</v>
      </c>
      <c r="AU3" s="41">
        <v>48</v>
      </c>
    </row>
    <row r="4" spans="2:47" ht="30" customHeight="1">
      <c r="B4" s="152" t="s">
        <v>103</v>
      </c>
      <c r="C4" s="153"/>
      <c r="D4" s="157" t="s">
        <v>30</v>
      </c>
      <c r="E4" s="42"/>
      <c r="F4" s="155"/>
      <c r="G4" s="32" t="s">
        <v>31</v>
      </c>
      <c r="H4" s="43">
        <v>40</v>
      </c>
      <c r="I4" s="44">
        <v>40</v>
      </c>
      <c r="J4" s="43">
        <v>40</v>
      </c>
      <c r="K4" s="44">
        <v>40</v>
      </c>
      <c r="L4" s="43">
        <v>40</v>
      </c>
      <c r="M4" s="44">
        <v>40</v>
      </c>
      <c r="N4" s="43">
        <v>40</v>
      </c>
      <c r="O4" s="44">
        <v>40</v>
      </c>
      <c r="P4" s="43">
        <v>25</v>
      </c>
      <c r="Q4" s="44">
        <v>15</v>
      </c>
      <c r="R4" s="45">
        <v>15</v>
      </c>
      <c r="S4" s="46">
        <v>15</v>
      </c>
      <c r="T4" s="45">
        <v>15</v>
      </c>
      <c r="U4" s="46">
        <v>40</v>
      </c>
      <c r="V4" s="45">
        <v>40</v>
      </c>
      <c r="W4" s="46">
        <v>25</v>
      </c>
      <c r="X4" s="45">
        <v>40</v>
      </c>
      <c r="Y4" s="46">
        <v>40</v>
      </c>
      <c r="Z4" s="45">
        <v>40</v>
      </c>
      <c r="AA4" s="46">
        <v>40</v>
      </c>
      <c r="AB4" s="43">
        <v>40</v>
      </c>
      <c r="AC4" s="44">
        <v>40</v>
      </c>
      <c r="AD4" s="43">
        <v>15</v>
      </c>
      <c r="AE4" s="44">
        <v>40</v>
      </c>
      <c r="AF4" s="43">
        <v>40</v>
      </c>
      <c r="AG4" s="44">
        <v>40</v>
      </c>
      <c r="AH4" s="43">
        <v>15</v>
      </c>
      <c r="AI4" s="44">
        <v>25</v>
      </c>
      <c r="AJ4" s="43">
        <v>40</v>
      </c>
      <c r="AK4" s="44">
        <v>40</v>
      </c>
      <c r="AL4" s="45">
        <v>15</v>
      </c>
      <c r="AM4" s="46">
        <v>40</v>
      </c>
      <c r="AN4" s="45">
        <v>40</v>
      </c>
      <c r="AO4" s="46">
        <v>40</v>
      </c>
      <c r="AP4" s="45">
        <v>40</v>
      </c>
      <c r="AQ4" s="46">
        <v>40</v>
      </c>
      <c r="AR4" s="45">
        <v>15</v>
      </c>
      <c r="AS4" s="46">
        <v>40</v>
      </c>
      <c r="AT4" s="45">
        <v>15</v>
      </c>
      <c r="AU4" s="46">
        <v>40</v>
      </c>
    </row>
    <row r="5" spans="1:250" ht="77.25" customHeight="1">
      <c r="A5" s="115"/>
      <c r="B5" s="152"/>
      <c r="C5" s="153"/>
      <c r="D5" s="158"/>
      <c r="E5" s="47"/>
      <c r="F5" s="155"/>
      <c r="G5" s="48" t="s">
        <v>32</v>
      </c>
      <c r="H5" s="49"/>
      <c r="I5" s="49"/>
      <c r="J5" s="49"/>
      <c r="K5" s="49"/>
      <c r="L5" s="49"/>
      <c r="M5" s="49"/>
      <c r="N5" s="49" t="s">
        <v>166</v>
      </c>
      <c r="O5" s="49" t="s">
        <v>166</v>
      </c>
      <c r="P5" s="49"/>
      <c r="Q5" s="49"/>
      <c r="R5" s="49"/>
      <c r="S5" s="49"/>
      <c r="T5" s="49"/>
      <c r="U5" s="49"/>
      <c r="V5" s="49"/>
      <c r="W5" s="49"/>
      <c r="X5" s="49" t="s">
        <v>167</v>
      </c>
      <c r="Y5" s="49" t="s">
        <v>167</v>
      </c>
      <c r="Z5" s="49"/>
      <c r="AA5" s="49"/>
      <c r="AB5" s="49"/>
      <c r="AC5" s="49"/>
      <c r="AD5" s="49"/>
      <c r="AE5" s="49"/>
      <c r="AF5" s="49" t="s">
        <v>166</v>
      </c>
      <c r="AG5" s="49" t="s">
        <v>166</v>
      </c>
      <c r="AH5" s="49"/>
      <c r="AI5" s="49"/>
      <c r="AJ5" s="49"/>
      <c r="AK5" s="49"/>
      <c r="AL5" s="49"/>
      <c r="AM5" s="49"/>
      <c r="AN5" s="49"/>
      <c r="AO5" s="49"/>
      <c r="AP5" s="49" t="s">
        <v>167</v>
      </c>
      <c r="AQ5" s="49" t="s">
        <v>167</v>
      </c>
      <c r="AR5" s="49"/>
      <c r="AS5" s="49"/>
      <c r="AT5" s="49"/>
      <c r="AU5" s="49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</row>
    <row r="6" spans="1:250" ht="15" customHeight="1">
      <c r="A6" s="115"/>
      <c r="B6" s="115"/>
      <c r="C6" s="116"/>
      <c r="D6" s="158"/>
      <c r="E6" s="47"/>
      <c r="F6" s="156"/>
      <c r="G6" s="48"/>
      <c r="H6" s="51"/>
      <c r="I6" s="52"/>
      <c r="J6" s="51"/>
      <c r="K6" s="52"/>
      <c r="L6" s="51"/>
      <c r="M6" s="52"/>
      <c r="N6" s="51"/>
      <c r="O6" s="52"/>
      <c r="P6" s="51"/>
      <c r="Q6" s="52"/>
      <c r="R6" s="53"/>
      <c r="S6" s="54"/>
      <c r="T6" s="53"/>
      <c r="U6" s="54"/>
      <c r="V6" s="53"/>
      <c r="W6" s="54"/>
      <c r="X6" s="53"/>
      <c r="Y6" s="54"/>
      <c r="Z6" s="53"/>
      <c r="AA6" s="54"/>
      <c r="AB6" s="51"/>
      <c r="AC6" s="52"/>
      <c r="AD6" s="51"/>
      <c r="AE6" s="52"/>
      <c r="AF6" s="51"/>
      <c r="AG6" s="52"/>
      <c r="AH6" s="51"/>
      <c r="AI6" s="52"/>
      <c r="AJ6" s="51"/>
      <c r="AK6" s="52"/>
      <c r="AL6" s="53"/>
      <c r="AM6" s="54"/>
      <c r="AN6" s="53"/>
      <c r="AO6" s="54"/>
      <c r="AP6" s="53"/>
      <c r="AQ6" s="54"/>
      <c r="AR6" s="53"/>
      <c r="AS6" s="54"/>
      <c r="AT6" s="53"/>
      <c r="AU6" s="54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</row>
    <row r="7" spans="1:250" ht="14.25">
      <c r="A7" s="50"/>
      <c r="B7" s="55" t="s">
        <v>33</v>
      </c>
      <c r="C7" s="55" t="s">
        <v>34</v>
      </c>
      <c r="D7" s="159"/>
      <c r="E7" s="56" t="s">
        <v>35</v>
      </c>
      <c r="F7" s="55" t="s">
        <v>36</v>
      </c>
      <c r="G7" s="57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</row>
    <row r="8" spans="18:43" ht="14.25">
      <c r="R8" s="1"/>
      <c r="W8" s="1"/>
      <c r="AL8" s="1"/>
      <c r="AQ8" s="1"/>
    </row>
    <row r="9" spans="1:51" ht="14.25">
      <c r="A9" s="59">
        <v>1</v>
      </c>
      <c r="B9" s="60" t="s">
        <v>37</v>
      </c>
      <c r="C9" s="60" t="s">
        <v>109</v>
      </c>
      <c r="D9" s="61">
        <f aca="true" t="shared" si="0" ref="D9:D27">F9/$F$30</f>
        <v>1</v>
      </c>
      <c r="E9" s="122"/>
      <c r="F9" s="62">
        <f aca="true" t="shared" si="1" ref="F9:F25">SUM(AV9:AY9)</f>
        <v>29</v>
      </c>
      <c r="G9" s="60"/>
      <c r="H9" s="63">
        <v>0</v>
      </c>
      <c r="I9" s="64">
        <v>1</v>
      </c>
      <c r="J9" s="63">
        <v>1</v>
      </c>
      <c r="K9" s="64">
        <v>0</v>
      </c>
      <c r="L9" s="63">
        <v>0</v>
      </c>
      <c r="M9" s="64">
        <v>1</v>
      </c>
      <c r="N9" s="63">
        <v>1</v>
      </c>
      <c r="O9" s="64">
        <v>1</v>
      </c>
      <c r="P9" s="63">
        <v>1</v>
      </c>
      <c r="Q9" s="64">
        <v>1</v>
      </c>
      <c r="R9" s="65">
        <v>1</v>
      </c>
      <c r="S9" s="66">
        <v>1</v>
      </c>
      <c r="T9" s="65">
        <v>1</v>
      </c>
      <c r="U9" s="66">
        <v>0</v>
      </c>
      <c r="V9" s="65">
        <v>1</v>
      </c>
      <c r="W9" s="66">
        <v>1</v>
      </c>
      <c r="X9" s="65">
        <v>1</v>
      </c>
      <c r="Y9" s="66">
        <v>1</v>
      </c>
      <c r="Z9" s="65">
        <v>0</v>
      </c>
      <c r="AA9" s="66">
        <v>1</v>
      </c>
      <c r="AB9" s="63">
        <v>1</v>
      </c>
      <c r="AC9" s="64">
        <v>1</v>
      </c>
      <c r="AD9" s="63">
        <v>1</v>
      </c>
      <c r="AE9" s="64">
        <v>1</v>
      </c>
      <c r="AF9" s="63">
        <v>1</v>
      </c>
      <c r="AG9" s="64">
        <v>0</v>
      </c>
      <c r="AH9" s="63">
        <v>1</v>
      </c>
      <c r="AI9" s="64">
        <v>1</v>
      </c>
      <c r="AJ9" s="63">
        <v>0</v>
      </c>
      <c r="AK9" s="64">
        <v>0</v>
      </c>
      <c r="AL9" s="65">
        <v>1</v>
      </c>
      <c r="AM9" s="66">
        <v>0</v>
      </c>
      <c r="AN9" s="65">
        <v>0</v>
      </c>
      <c r="AO9" s="66">
        <v>1</v>
      </c>
      <c r="AP9" s="65">
        <v>1</v>
      </c>
      <c r="AQ9" s="66">
        <v>1</v>
      </c>
      <c r="AR9" s="65">
        <v>1</v>
      </c>
      <c r="AS9" s="66">
        <v>1</v>
      </c>
      <c r="AT9" s="65">
        <v>1</v>
      </c>
      <c r="AU9" s="66">
        <v>0</v>
      </c>
      <c r="AV9" s="22">
        <f>SUM(H9:Q9)</f>
        <v>7</v>
      </c>
      <c r="AW9" s="22">
        <f>SUM(R9:AA9)</f>
        <v>8</v>
      </c>
      <c r="AX9" s="22">
        <f>SUM(AB9:AK9)</f>
        <v>7</v>
      </c>
      <c r="AY9" s="22">
        <f>SUM(AL9:AU9)</f>
        <v>7</v>
      </c>
    </row>
    <row r="10" spans="1:51" ht="14.25">
      <c r="A10" s="59">
        <v>2</v>
      </c>
      <c r="B10" s="60" t="s">
        <v>135</v>
      </c>
      <c r="C10" s="60" t="s">
        <v>136</v>
      </c>
      <c r="D10" s="61">
        <f t="shared" si="0"/>
        <v>0.9310344827586207</v>
      </c>
      <c r="E10" s="147" t="s">
        <v>153</v>
      </c>
      <c r="F10" s="62">
        <f t="shared" si="1"/>
        <v>27</v>
      </c>
      <c r="G10" s="60"/>
      <c r="H10" s="63">
        <v>0</v>
      </c>
      <c r="I10" s="64">
        <v>0</v>
      </c>
      <c r="J10" s="63">
        <v>0</v>
      </c>
      <c r="K10" s="64">
        <v>0</v>
      </c>
      <c r="L10" s="63">
        <v>0</v>
      </c>
      <c r="M10" s="64">
        <v>0</v>
      </c>
      <c r="N10" s="63">
        <v>0</v>
      </c>
      <c r="O10" s="64">
        <v>1</v>
      </c>
      <c r="P10" s="63">
        <v>1</v>
      </c>
      <c r="Q10" s="64">
        <v>0</v>
      </c>
      <c r="R10" s="65">
        <v>1</v>
      </c>
      <c r="S10" s="66">
        <v>1</v>
      </c>
      <c r="T10" s="65">
        <v>1</v>
      </c>
      <c r="U10" s="66">
        <v>1</v>
      </c>
      <c r="V10" s="65">
        <v>1</v>
      </c>
      <c r="W10" s="66">
        <v>1</v>
      </c>
      <c r="X10" s="65">
        <v>1</v>
      </c>
      <c r="Y10" s="66">
        <v>1</v>
      </c>
      <c r="Z10" s="65">
        <v>1</v>
      </c>
      <c r="AA10" s="66">
        <v>1</v>
      </c>
      <c r="AB10" s="63">
        <v>1</v>
      </c>
      <c r="AC10" s="64">
        <v>0</v>
      </c>
      <c r="AD10" s="63">
        <v>0</v>
      </c>
      <c r="AE10" s="64">
        <v>1</v>
      </c>
      <c r="AF10" s="63">
        <v>1</v>
      </c>
      <c r="AG10" s="64">
        <v>1</v>
      </c>
      <c r="AH10" s="63">
        <v>1</v>
      </c>
      <c r="AI10" s="64">
        <v>1</v>
      </c>
      <c r="AJ10" s="63">
        <v>1</v>
      </c>
      <c r="AK10" s="64">
        <v>1</v>
      </c>
      <c r="AL10" s="65">
        <v>1</v>
      </c>
      <c r="AM10" s="66">
        <v>0</v>
      </c>
      <c r="AN10" s="65">
        <v>0</v>
      </c>
      <c r="AO10" s="66">
        <v>0</v>
      </c>
      <c r="AP10" s="65">
        <v>1</v>
      </c>
      <c r="AQ10" s="66">
        <v>1</v>
      </c>
      <c r="AR10" s="65">
        <v>1</v>
      </c>
      <c r="AS10" s="66">
        <v>1</v>
      </c>
      <c r="AT10" s="65">
        <v>1</v>
      </c>
      <c r="AU10" s="66">
        <v>1</v>
      </c>
      <c r="AV10" s="22">
        <f>SUM(H10:Q10)</f>
        <v>2</v>
      </c>
      <c r="AW10" s="22">
        <f>SUM(R10:AA10)</f>
        <v>10</v>
      </c>
      <c r="AX10" s="22">
        <f>SUM(AB10:AK10)</f>
        <v>8</v>
      </c>
      <c r="AY10" s="22">
        <f>SUM(AL10:AU10)</f>
        <v>7</v>
      </c>
    </row>
    <row r="11" spans="1:51" ht="14.25">
      <c r="A11" s="59">
        <v>3</v>
      </c>
      <c r="B11" s="60" t="s">
        <v>133</v>
      </c>
      <c r="C11" s="60" t="s">
        <v>134</v>
      </c>
      <c r="D11" s="61">
        <f t="shared" si="0"/>
        <v>0.9310344827586207</v>
      </c>
      <c r="E11" s="122" t="s">
        <v>152</v>
      </c>
      <c r="F11" s="62">
        <f t="shared" si="1"/>
        <v>27</v>
      </c>
      <c r="G11" s="60"/>
      <c r="H11" s="63">
        <v>1</v>
      </c>
      <c r="I11" s="64">
        <v>1</v>
      </c>
      <c r="J11" s="63">
        <v>1</v>
      </c>
      <c r="K11" s="64">
        <v>1</v>
      </c>
      <c r="L11" s="63">
        <v>1</v>
      </c>
      <c r="M11" s="64">
        <v>0</v>
      </c>
      <c r="N11" s="63">
        <v>1</v>
      </c>
      <c r="O11" s="64">
        <v>1</v>
      </c>
      <c r="P11" s="63">
        <v>1</v>
      </c>
      <c r="Q11" s="64">
        <v>1</v>
      </c>
      <c r="R11" s="65">
        <v>1</v>
      </c>
      <c r="S11" s="66">
        <v>1</v>
      </c>
      <c r="T11" s="65">
        <v>1</v>
      </c>
      <c r="U11" s="66">
        <v>1</v>
      </c>
      <c r="V11" s="65">
        <v>1</v>
      </c>
      <c r="W11" s="66">
        <v>0</v>
      </c>
      <c r="X11" s="65">
        <v>1</v>
      </c>
      <c r="Y11" s="66">
        <v>1</v>
      </c>
      <c r="Z11" s="65">
        <v>0</v>
      </c>
      <c r="AA11" s="66">
        <v>0</v>
      </c>
      <c r="AB11" s="63">
        <v>0</v>
      </c>
      <c r="AC11" s="64">
        <v>0</v>
      </c>
      <c r="AD11" s="63">
        <v>0</v>
      </c>
      <c r="AE11" s="64">
        <v>1</v>
      </c>
      <c r="AF11" s="63">
        <v>0</v>
      </c>
      <c r="AG11" s="64">
        <v>1</v>
      </c>
      <c r="AH11" s="63">
        <v>1</v>
      </c>
      <c r="AI11" s="64">
        <v>1</v>
      </c>
      <c r="AJ11" s="63">
        <v>1</v>
      </c>
      <c r="AK11" s="64">
        <v>0</v>
      </c>
      <c r="AL11" s="65">
        <v>1</v>
      </c>
      <c r="AM11" s="66">
        <v>0</v>
      </c>
      <c r="AN11" s="65">
        <v>0</v>
      </c>
      <c r="AO11" s="66">
        <v>0</v>
      </c>
      <c r="AP11" s="65">
        <v>1</v>
      </c>
      <c r="AQ11" s="66">
        <v>1</v>
      </c>
      <c r="AR11" s="65">
        <v>1</v>
      </c>
      <c r="AS11" s="66">
        <v>1</v>
      </c>
      <c r="AT11" s="65">
        <v>1</v>
      </c>
      <c r="AU11" s="66">
        <v>0</v>
      </c>
      <c r="AV11" s="22">
        <f>SUM(H11:Q11)</f>
        <v>9</v>
      </c>
      <c r="AW11" s="22">
        <f>SUM(R11:AA11)</f>
        <v>7</v>
      </c>
      <c r="AX11" s="22">
        <f>SUM(AB11:AK11)</f>
        <v>5</v>
      </c>
      <c r="AY11" s="22">
        <f>SUM(AL11:AU11)</f>
        <v>6</v>
      </c>
    </row>
    <row r="12" spans="1:51" ht="14.25">
      <c r="A12" s="59">
        <v>4</v>
      </c>
      <c r="B12" s="60" t="s">
        <v>38</v>
      </c>
      <c r="C12" s="60" t="s">
        <v>139</v>
      </c>
      <c r="D12" s="61">
        <f t="shared" si="0"/>
        <v>0.896551724137931</v>
      </c>
      <c r="E12" s="122"/>
      <c r="F12" s="62">
        <f t="shared" si="1"/>
        <v>26</v>
      </c>
      <c r="G12" s="60"/>
      <c r="H12" s="63">
        <v>0</v>
      </c>
      <c r="I12" s="64">
        <v>0</v>
      </c>
      <c r="J12" s="63">
        <v>0</v>
      </c>
      <c r="K12" s="64">
        <v>0</v>
      </c>
      <c r="L12" s="63">
        <v>1</v>
      </c>
      <c r="M12" s="64">
        <v>1</v>
      </c>
      <c r="N12" s="63">
        <v>1</v>
      </c>
      <c r="O12" s="64">
        <v>1</v>
      </c>
      <c r="P12" s="63">
        <v>0</v>
      </c>
      <c r="Q12" s="64">
        <v>1</v>
      </c>
      <c r="R12" s="65">
        <v>1</v>
      </c>
      <c r="S12" s="66">
        <v>1</v>
      </c>
      <c r="T12" s="65">
        <v>1</v>
      </c>
      <c r="U12" s="66">
        <v>1</v>
      </c>
      <c r="V12" s="65">
        <v>1</v>
      </c>
      <c r="W12" s="66">
        <v>1</v>
      </c>
      <c r="X12" s="65">
        <v>1</v>
      </c>
      <c r="Y12" s="66">
        <v>1</v>
      </c>
      <c r="Z12" s="65">
        <v>0</v>
      </c>
      <c r="AA12" s="66">
        <v>0</v>
      </c>
      <c r="AB12" s="63">
        <v>1</v>
      </c>
      <c r="AC12" s="64">
        <v>1</v>
      </c>
      <c r="AD12" s="63">
        <v>1</v>
      </c>
      <c r="AE12" s="64">
        <v>1</v>
      </c>
      <c r="AF12" s="63">
        <v>0</v>
      </c>
      <c r="AG12" s="64">
        <v>1</v>
      </c>
      <c r="AH12" s="63">
        <v>1</v>
      </c>
      <c r="AI12" s="64">
        <v>1</v>
      </c>
      <c r="AJ12" s="63">
        <v>0</v>
      </c>
      <c r="AK12" s="64">
        <v>1</v>
      </c>
      <c r="AL12" s="65">
        <v>0</v>
      </c>
      <c r="AM12" s="66">
        <v>1</v>
      </c>
      <c r="AN12" s="65">
        <v>0</v>
      </c>
      <c r="AO12" s="66">
        <v>1</v>
      </c>
      <c r="AP12" s="65">
        <v>0</v>
      </c>
      <c r="AQ12" s="66">
        <v>1</v>
      </c>
      <c r="AR12" s="65">
        <v>1</v>
      </c>
      <c r="AS12" s="66">
        <v>0</v>
      </c>
      <c r="AT12" s="65">
        <v>1</v>
      </c>
      <c r="AU12" s="66">
        <v>0</v>
      </c>
      <c r="AV12" s="22">
        <f aca="true" t="shared" si="2" ref="AV12:AV25">SUM(H12:Q12)</f>
        <v>5</v>
      </c>
      <c r="AW12" s="22">
        <f aca="true" t="shared" si="3" ref="AW12:AW25">SUM(R12:AA12)</f>
        <v>8</v>
      </c>
      <c r="AX12" s="22">
        <f aca="true" t="shared" si="4" ref="AX12:AX25">SUM(AB12:AK12)</f>
        <v>8</v>
      </c>
      <c r="AY12" s="22">
        <f aca="true" t="shared" si="5" ref="AY12:AY25">SUM(AL12:AU12)</f>
        <v>5</v>
      </c>
    </row>
    <row r="13" spans="1:51" ht="14.25">
      <c r="A13" s="59">
        <v>5</v>
      </c>
      <c r="B13" s="60" t="s">
        <v>88</v>
      </c>
      <c r="C13" s="60" t="s">
        <v>89</v>
      </c>
      <c r="D13" s="61">
        <f t="shared" si="0"/>
        <v>0.8620689655172413</v>
      </c>
      <c r="E13" s="122"/>
      <c r="F13" s="62">
        <f t="shared" si="1"/>
        <v>25</v>
      </c>
      <c r="G13" s="60"/>
      <c r="H13" s="63">
        <v>1</v>
      </c>
      <c r="I13" s="64">
        <v>1</v>
      </c>
      <c r="J13" s="63">
        <v>1</v>
      </c>
      <c r="K13" s="64">
        <v>0</v>
      </c>
      <c r="L13" s="63">
        <v>1</v>
      </c>
      <c r="M13" s="64">
        <v>1</v>
      </c>
      <c r="N13" s="63">
        <v>1</v>
      </c>
      <c r="O13" s="64">
        <v>0</v>
      </c>
      <c r="P13" s="63">
        <v>1</v>
      </c>
      <c r="Q13" s="64">
        <v>1</v>
      </c>
      <c r="R13" s="65">
        <v>1</v>
      </c>
      <c r="S13" s="66">
        <v>1</v>
      </c>
      <c r="T13" s="65">
        <v>1</v>
      </c>
      <c r="U13" s="66">
        <v>1</v>
      </c>
      <c r="V13" s="65">
        <v>0</v>
      </c>
      <c r="W13" s="66">
        <v>0</v>
      </c>
      <c r="X13" s="65">
        <v>1</v>
      </c>
      <c r="Y13" s="66">
        <v>1</v>
      </c>
      <c r="Z13" s="65">
        <v>0</v>
      </c>
      <c r="AA13" s="66">
        <v>0</v>
      </c>
      <c r="AB13" s="63">
        <v>0</v>
      </c>
      <c r="AC13" s="64">
        <v>0</v>
      </c>
      <c r="AD13" s="63">
        <v>1</v>
      </c>
      <c r="AE13" s="64">
        <v>1</v>
      </c>
      <c r="AF13" s="63">
        <v>0</v>
      </c>
      <c r="AG13" s="64">
        <v>1</v>
      </c>
      <c r="AH13" s="63">
        <v>1</v>
      </c>
      <c r="AI13" s="64">
        <v>1</v>
      </c>
      <c r="AJ13" s="63">
        <v>1</v>
      </c>
      <c r="AK13" s="64">
        <v>0</v>
      </c>
      <c r="AL13" s="65">
        <v>1</v>
      </c>
      <c r="AM13" s="66">
        <v>0</v>
      </c>
      <c r="AN13" s="65">
        <v>1</v>
      </c>
      <c r="AO13" s="66">
        <v>0</v>
      </c>
      <c r="AP13" s="65">
        <v>0</v>
      </c>
      <c r="AQ13" s="66">
        <v>1</v>
      </c>
      <c r="AR13" s="65">
        <v>1</v>
      </c>
      <c r="AS13" s="66">
        <v>0</v>
      </c>
      <c r="AT13" s="65">
        <v>0</v>
      </c>
      <c r="AU13" s="66">
        <v>1</v>
      </c>
      <c r="AV13" s="22">
        <f t="shared" si="2"/>
        <v>8</v>
      </c>
      <c r="AW13" s="22">
        <f t="shared" si="3"/>
        <v>6</v>
      </c>
      <c r="AX13" s="22">
        <f t="shared" si="4"/>
        <v>6</v>
      </c>
      <c r="AY13" s="22">
        <f t="shared" si="5"/>
        <v>5</v>
      </c>
    </row>
    <row r="14" spans="1:51" ht="14.25">
      <c r="A14" s="149">
        <v>6</v>
      </c>
      <c r="B14" s="60" t="s">
        <v>42</v>
      </c>
      <c r="C14" s="60" t="s">
        <v>43</v>
      </c>
      <c r="D14" s="61">
        <f t="shared" si="0"/>
        <v>0.8275862068965517</v>
      </c>
      <c r="E14" s="122"/>
      <c r="F14" s="62">
        <f t="shared" si="1"/>
        <v>24</v>
      </c>
      <c r="G14" s="60"/>
      <c r="H14" s="63">
        <v>1</v>
      </c>
      <c r="I14" s="64">
        <v>1</v>
      </c>
      <c r="J14" s="63">
        <v>1</v>
      </c>
      <c r="K14" s="64">
        <v>0</v>
      </c>
      <c r="L14" s="63">
        <v>1</v>
      </c>
      <c r="M14" s="64">
        <v>0</v>
      </c>
      <c r="N14" s="63">
        <v>0</v>
      </c>
      <c r="O14" s="64">
        <v>1</v>
      </c>
      <c r="P14" s="63">
        <v>0</v>
      </c>
      <c r="Q14" s="64">
        <v>1</v>
      </c>
      <c r="R14" s="65">
        <v>1</v>
      </c>
      <c r="S14" s="66">
        <v>1</v>
      </c>
      <c r="T14" s="65">
        <v>1</v>
      </c>
      <c r="U14" s="66">
        <v>1</v>
      </c>
      <c r="V14" s="65">
        <v>0</v>
      </c>
      <c r="W14" s="66">
        <v>1</v>
      </c>
      <c r="X14" s="65">
        <v>0</v>
      </c>
      <c r="Y14" s="66">
        <v>0</v>
      </c>
      <c r="Z14" s="65">
        <v>0</v>
      </c>
      <c r="AA14" s="66">
        <v>1</v>
      </c>
      <c r="AB14" s="63">
        <v>1</v>
      </c>
      <c r="AC14" s="64">
        <v>0</v>
      </c>
      <c r="AD14" s="63">
        <v>0</v>
      </c>
      <c r="AE14" s="64">
        <v>1</v>
      </c>
      <c r="AF14" s="63">
        <v>1</v>
      </c>
      <c r="AG14" s="64">
        <v>0</v>
      </c>
      <c r="AH14" s="63">
        <v>1</v>
      </c>
      <c r="AI14" s="64">
        <v>1</v>
      </c>
      <c r="AJ14" s="63">
        <v>0</v>
      </c>
      <c r="AK14" s="64">
        <v>1</v>
      </c>
      <c r="AL14" s="65">
        <v>0</v>
      </c>
      <c r="AM14" s="66">
        <v>0</v>
      </c>
      <c r="AN14" s="65">
        <v>1</v>
      </c>
      <c r="AO14" s="66">
        <v>1</v>
      </c>
      <c r="AP14" s="65">
        <v>1</v>
      </c>
      <c r="AQ14" s="66">
        <v>1</v>
      </c>
      <c r="AR14" s="65">
        <v>1</v>
      </c>
      <c r="AS14" s="66">
        <v>0</v>
      </c>
      <c r="AT14" s="65">
        <v>0</v>
      </c>
      <c r="AU14" s="66">
        <v>1</v>
      </c>
      <c r="AV14" s="22">
        <f t="shared" si="2"/>
        <v>6</v>
      </c>
      <c r="AW14" s="22">
        <f t="shared" si="3"/>
        <v>6</v>
      </c>
      <c r="AX14" s="22">
        <f t="shared" si="4"/>
        <v>6</v>
      </c>
      <c r="AY14" s="22">
        <f t="shared" si="5"/>
        <v>6</v>
      </c>
    </row>
    <row r="15" spans="1:51" ht="14.25">
      <c r="A15" s="160"/>
      <c r="B15" s="60" t="s">
        <v>49</v>
      </c>
      <c r="C15" s="60" t="s">
        <v>50</v>
      </c>
      <c r="D15" s="67">
        <f t="shared" si="0"/>
        <v>0.8275862068965517</v>
      </c>
      <c r="E15" s="121"/>
      <c r="F15" s="60">
        <f t="shared" si="1"/>
        <v>24</v>
      </c>
      <c r="G15" s="60"/>
      <c r="H15" s="63">
        <v>0</v>
      </c>
      <c r="I15" s="64">
        <v>0</v>
      </c>
      <c r="J15" s="63">
        <v>0</v>
      </c>
      <c r="K15" s="64">
        <v>1</v>
      </c>
      <c r="L15" s="63">
        <v>1</v>
      </c>
      <c r="M15" s="64">
        <v>0</v>
      </c>
      <c r="N15" s="63">
        <v>0</v>
      </c>
      <c r="O15" s="64">
        <v>1</v>
      </c>
      <c r="P15" s="63">
        <v>1</v>
      </c>
      <c r="Q15" s="64">
        <v>1</v>
      </c>
      <c r="R15" s="65">
        <v>1</v>
      </c>
      <c r="S15" s="66">
        <v>1</v>
      </c>
      <c r="T15" s="65">
        <v>1</v>
      </c>
      <c r="U15" s="66">
        <v>1</v>
      </c>
      <c r="V15" s="65">
        <v>0</v>
      </c>
      <c r="W15" s="66">
        <v>1</v>
      </c>
      <c r="X15" s="65">
        <v>0</v>
      </c>
      <c r="Y15" s="66">
        <v>1</v>
      </c>
      <c r="Z15" s="65">
        <v>0</v>
      </c>
      <c r="AA15" s="66">
        <v>0</v>
      </c>
      <c r="AB15" s="63">
        <v>0</v>
      </c>
      <c r="AC15" s="64">
        <v>1</v>
      </c>
      <c r="AD15" s="63">
        <v>0</v>
      </c>
      <c r="AE15" s="64">
        <v>0</v>
      </c>
      <c r="AF15" s="63">
        <v>0</v>
      </c>
      <c r="AG15" s="64">
        <v>1</v>
      </c>
      <c r="AH15" s="63">
        <v>1</v>
      </c>
      <c r="AI15" s="64">
        <v>1</v>
      </c>
      <c r="AJ15" s="63">
        <v>1</v>
      </c>
      <c r="AK15" s="64">
        <v>1</v>
      </c>
      <c r="AL15" s="65">
        <v>1</v>
      </c>
      <c r="AM15" s="66">
        <v>0</v>
      </c>
      <c r="AN15" s="65">
        <v>1</v>
      </c>
      <c r="AO15" s="66">
        <v>1</v>
      </c>
      <c r="AP15" s="65">
        <v>1</v>
      </c>
      <c r="AQ15" s="66">
        <v>0</v>
      </c>
      <c r="AR15" s="65">
        <v>1</v>
      </c>
      <c r="AS15" s="66">
        <v>1</v>
      </c>
      <c r="AT15" s="65">
        <v>0</v>
      </c>
      <c r="AU15" s="66">
        <v>1</v>
      </c>
      <c r="AV15" s="22">
        <f t="shared" si="2"/>
        <v>5</v>
      </c>
      <c r="AW15" s="22">
        <f t="shared" si="3"/>
        <v>6</v>
      </c>
      <c r="AX15" s="22">
        <f t="shared" si="4"/>
        <v>6</v>
      </c>
      <c r="AY15" s="22">
        <f t="shared" si="5"/>
        <v>7</v>
      </c>
    </row>
    <row r="16" spans="1:51" ht="14.25">
      <c r="A16" s="150"/>
      <c r="B16" s="60" t="s">
        <v>75</v>
      </c>
      <c r="C16" s="60" t="s">
        <v>76</v>
      </c>
      <c r="D16" s="67">
        <f t="shared" si="0"/>
        <v>0.8275862068965517</v>
      </c>
      <c r="E16" s="68"/>
      <c r="F16" s="60">
        <f t="shared" si="1"/>
        <v>24</v>
      </c>
      <c r="G16" s="60"/>
      <c r="H16" s="63">
        <v>0</v>
      </c>
      <c r="I16" s="64">
        <v>1</v>
      </c>
      <c r="J16" s="63">
        <v>0</v>
      </c>
      <c r="K16" s="64">
        <v>0</v>
      </c>
      <c r="L16" s="63">
        <v>0</v>
      </c>
      <c r="M16" s="64">
        <v>1</v>
      </c>
      <c r="N16" s="63">
        <v>1</v>
      </c>
      <c r="O16" s="64">
        <v>1</v>
      </c>
      <c r="P16" s="63">
        <v>1</v>
      </c>
      <c r="Q16" s="64">
        <v>1</v>
      </c>
      <c r="R16" s="65">
        <v>1</v>
      </c>
      <c r="S16" s="66">
        <v>0</v>
      </c>
      <c r="T16" s="65">
        <v>1</v>
      </c>
      <c r="U16" s="66">
        <v>1</v>
      </c>
      <c r="V16" s="65">
        <v>1</v>
      </c>
      <c r="W16" s="66">
        <v>1</v>
      </c>
      <c r="X16" s="65">
        <v>0</v>
      </c>
      <c r="Y16" s="66">
        <v>1</v>
      </c>
      <c r="Z16" s="65">
        <v>0</v>
      </c>
      <c r="AA16" s="66">
        <v>0</v>
      </c>
      <c r="AB16" s="63">
        <v>0</v>
      </c>
      <c r="AC16" s="64">
        <v>1</v>
      </c>
      <c r="AD16" s="63">
        <v>1</v>
      </c>
      <c r="AE16" s="64">
        <v>1</v>
      </c>
      <c r="AF16" s="63">
        <v>1</v>
      </c>
      <c r="AG16" s="64">
        <v>1</v>
      </c>
      <c r="AH16" s="63">
        <v>1</v>
      </c>
      <c r="AI16" s="64">
        <v>1</v>
      </c>
      <c r="AJ16" s="63">
        <v>0</v>
      </c>
      <c r="AK16" s="64">
        <v>1</v>
      </c>
      <c r="AL16" s="65">
        <v>0</v>
      </c>
      <c r="AM16" s="66">
        <v>0</v>
      </c>
      <c r="AN16" s="65">
        <v>0</v>
      </c>
      <c r="AO16" s="66">
        <v>0</v>
      </c>
      <c r="AP16" s="65">
        <v>1</v>
      </c>
      <c r="AQ16" s="66">
        <v>0</v>
      </c>
      <c r="AR16" s="65">
        <v>1</v>
      </c>
      <c r="AS16" s="66">
        <v>1</v>
      </c>
      <c r="AT16" s="65">
        <v>0</v>
      </c>
      <c r="AU16" s="66">
        <v>1</v>
      </c>
      <c r="AV16" s="22">
        <f t="shared" si="2"/>
        <v>6</v>
      </c>
      <c r="AW16" s="22">
        <f t="shared" si="3"/>
        <v>6</v>
      </c>
      <c r="AX16" s="22">
        <f t="shared" si="4"/>
        <v>8</v>
      </c>
      <c r="AY16" s="22">
        <f t="shared" si="5"/>
        <v>4</v>
      </c>
    </row>
    <row r="17" spans="1:51" ht="14.25">
      <c r="A17" s="59">
        <v>9</v>
      </c>
      <c r="B17" s="60" t="s">
        <v>61</v>
      </c>
      <c r="C17" s="60" t="s">
        <v>73</v>
      </c>
      <c r="D17" s="67">
        <f t="shared" si="0"/>
        <v>0.7931034482758621</v>
      </c>
      <c r="E17" s="68" t="s">
        <v>154</v>
      </c>
      <c r="F17" s="60">
        <f t="shared" si="1"/>
        <v>23</v>
      </c>
      <c r="G17" s="60"/>
      <c r="H17" s="63">
        <v>0</v>
      </c>
      <c r="I17" s="64">
        <v>1</v>
      </c>
      <c r="J17" s="63">
        <v>0</v>
      </c>
      <c r="K17" s="64">
        <v>0</v>
      </c>
      <c r="L17" s="63">
        <v>1</v>
      </c>
      <c r="M17" s="64">
        <v>1</v>
      </c>
      <c r="N17" s="63">
        <v>0</v>
      </c>
      <c r="O17" s="64">
        <v>1</v>
      </c>
      <c r="P17" s="63">
        <v>1</v>
      </c>
      <c r="Q17" s="64">
        <v>1</v>
      </c>
      <c r="R17" s="65">
        <v>0</v>
      </c>
      <c r="S17" s="66">
        <v>1</v>
      </c>
      <c r="T17" s="65">
        <v>1</v>
      </c>
      <c r="U17" s="66">
        <v>1</v>
      </c>
      <c r="V17" s="65">
        <v>0</v>
      </c>
      <c r="W17" s="66">
        <v>1</v>
      </c>
      <c r="X17" s="65">
        <v>1</v>
      </c>
      <c r="Y17" s="66">
        <v>1</v>
      </c>
      <c r="Z17" s="65">
        <v>1</v>
      </c>
      <c r="AA17" s="66">
        <v>1</v>
      </c>
      <c r="AB17" s="63">
        <v>1</v>
      </c>
      <c r="AC17" s="64">
        <v>1</v>
      </c>
      <c r="AD17" s="63">
        <v>0</v>
      </c>
      <c r="AE17" s="64">
        <v>0</v>
      </c>
      <c r="AF17" s="63">
        <v>0</v>
      </c>
      <c r="AG17" s="64">
        <v>1</v>
      </c>
      <c r="AH17" s="63">
        <v>1</v>
      </c>
      <c r="AI17" s="64">
        <v>0</v>
      </c>
      <c r="AJ17" s="63">
        <v>0</v>
      </c>
      <c r="AK17" s="64">
        <v>0</v>
      </c>
      <c r="AL17" s="65">
        <v>1</v>
      </c>
      <c r="AM17" s="66">
        <v>1</v>
      </c>
      <c r="AN17" s="65">
        <v>0</v>
      </c>
      <c r="AO17" s="66">
        <v>0</v>
      </c>
      <c r="AP17" s="65">
        <v>1</v>
      </c>
      <c r="AQ17" s="66">
        <v>0</v>
      </c>
      <c r="AR17" s="65">
        <v>1</v>
      </c>
      <c r="AS17" s="66">
        <v>1</v>
      </c>
      <c r="AT17" s="65">
        <v>0</v>
      </c>
      <c r="AU17" s="66">
        <v>0</v>
      </c>
      <c r="AV17" s="22">
        <f t="shared" si="2"/>
        <v>6</v>
      </c>
      <c r="AW17" s="22">
        <f t="shared" si="3"/>
        <v>8</v>
      </c>
      <c r="AX17" s="22">
        <f t="shared" si="4"/>
        <v>4</v>
      </c>
      <c r="AY17" s="22">
        <f t="shared" si="5"/>
        <v>5</v>
      </c>
    </row>
    <row r="18" spans="1:51" ht="14.25">
      <c r="A18" s="59">
        <v>10</v>
      </c>
      <c r="B18" s="69" t="s">
        <v>84</v>
      </c>
      <c r="C18" s="69" t="s">
        <v>90</v>
      </c>
      <c r="D18" s="67">
        <f t="shared" si="0"/>
        <v>0.7241379310344828</v>
      </c>
      <c r="E18" s="68"/>
      <c r="F18" s="60">
        <f t="shared" si="1"/>
        <v>21</v>
      </c>
      <c r="G18" s="60"/>
      <c r="H18" s="63">
        <v>1</v>
      </c>
      <c r="I18" s="64">
        <v>0</v>
      </c>
      <c r="J18" s="63">
        <v>1</v>
      </c>
      <c r="K18" s="64">
        <v>1</v>
      </c>
      <c r="L18" s="63">
        <v>1</v>
      </c>
      <c r="M18" s="64">
        <v>0</v>
      </c>
      <c r="N18" s="63">
        <v>1</v>
      </c>
      <c r="O18" s="64">
        <v>0</v>
      </c>
      <c r="P18" s="63">
        <v>1</v>
      </c>
      <c r="Q18" s="64">
        <v>1</v>
      </c>
      <c r="R18" s="65">
        <v>1</v>
      </c>
      <c r="S18" s="66">
        <v>0</v>
      </c>
      <c r="T18" s="65">
        <v>1</v>
      </c>
      <c r="U18" s="66">
        <v>0</v>
      </c>
      <c r="V18" s="65">
        <v>0</v>
      </c>
      <c r="W18" s="66">
        <v>0</v>
      </c>
      <c r="X18" s="65">
        <v>0</v>
      </c>
      <c r="Y18" s="66">
        <v>0</v>
      </c>
      <c r="Z18" s="65">
        <v>0</v>
      </c>
      <c r="AA18" s="66">
        <v>0</v>
      </c>
      <c r="AB18" s="63">
        <v>0</v>
      </c>
      <c r="AC18" s="64">
        <v>1</v>
      </c>
      <c r="AD18" s="63">
        <v>0</v>
      </c>
      <c r="AE18" s="64">
        <v>1</v>
      </c>
      <c r="AF18" s="63">
        <v>1</v>
      </c>
      <c r="AG18" s="64">
        <v>1</v>
      </c>
      <c r="AH18" s="63">
        <v>1</v>
      </c>
      <c r="AI18" s="64">
        <v>1</v>
      </c>
      <c r="AJ18" s="63">
        <v>0</v>
      </c>
      <c r="AK18" s="64">
        <v>0</v>
      </c>
      <c r="AL18" s="65">
        <v>1</v>
      </c>
      <c r="AM18" s="66">
        <v>1</v>
      </c>
      <c r="AN18" s="65">
        <v>0</v>
      </c>
      <c r="AO18" s="66">
        <v>1</v>
      </c>
      <c r="AP18" s="65">
        <v>0</v>
      </c>
      <c r="AQ18" s="66">
        <v>0</v>
      </c>
      <c r="AR18" s="65">
        <v>1</v>
      </c>
      <c r="AS18" s="66">
        <v>0</v>
      </c>
      <c r="AT18" s="65">
        <v>1</v>
      </c>
      <c r="AU18" s="66">
        <v>1</v>
      </c>
      <c r="AV18" s="22">
        <f t="shared" si="2"/>
        <v>7</v>
      </c>
      <c r="AW18" s="22">
        <f t="shared" si="3"/>
        <v>2</v>
      </c>
      <c r="AX18" s="22">
        <f t="shared" si="4"/>
        <v>6</v>
      </c>
      <c r="AY18" s="22">
        <f t="shared" si="5"/>
        <v>6</v>
      </c>
    </row>
    <row r="19" spans="1:51" ht="14.25">
      <c r="A19" s="149">
        <v>11</v>
      </c>
      <c r="B19" s="60" t="s">
        <v>41</v>
      </c>
      <c r="C19" s="60" t="s">
        <v>132</v>
      </c>
      <c r="D19" s="67">
        <f t="shared" si="0"/>
        <v>0.6551724137931034</v>
      </c>
      <c r="E19" s="127"/>
      <c r="F19" s="68">
        <f t="shared" si="1"/>
        <v>19</v>
      </c>
      <c r="G19" s="60"/>
      <c r="H19" s="63">
        <v>1</v>
      </c>
      <c r="I19" s="64">
        <v>1</v>
      </c>
      <c r="J19" s="63">
        <v>0</v>
      </c>
      <c r="K19" s="64">
        <v>1</v>
      </c>
      <c r="L19" s="63">
        <v>1</v>
      </c>
      <c r="M19" s="64">
        <v>1</v>
      </c>
      <c r="N19" s="63">
        <v>0</v>
      </c>
      <c r="O19" s="64">
        <v>0</v>
      </c>
      <c r="P19" s="63">
        <v>0</v>
      </c>
      <c r="Q19" s="64">
        <v>1</v>
      </c>
      <c r="R19" s="65">
        <v>0</v>
      </c>
      <c r="S19" s="66">
        <v>1</v>
      </c>
      <c r="T19" s="65">
        <v>0</v>
      </c>
      <c r="U19" s="66">
        <v>0</v>
      </c>
      <c r="V19" s="65">
        <v>0</v>
      </c>
      <c r="W19" s="66">
        <v>0</v>
      </c>
      <c r="X19" s="65">
        <v>0</v>
      </c>
      <c r="Y19" s="66">
        <v>0</v>
      </c>
      <c r="Z19" s="65">
        <v>0</v>
      </c>
      <c r="AA19" s="66">
        <v>0</v>
      </c>
      <c r="AB19" s="63">
        <v>0</v>
      </c>
      <c r="AC19" s="64">
        <v>1</v>
      </c>
      <c r="AD19" s="63">
        <v>0</v>
      </c>
      <c r="AE19" s="64">
        <v>1</v>
      </c>
      <c r="AF19" s="63">
        <v>0</v>
      </c>
      <c r="AG19" s="64">
        <v>0</v>
      </c>
      <c r="AH19" s="63">
        <v>1</v>
      </c>
      <c r="AI19" s="64">
        <v>1</v>
      </c>
      <c r="AJ19" s="63">
        <v>1</v>
      </c>
      <c r="AK19" s="64">
        <v>0</v>
      </c>
      <c r="AL19" s="65">
        <v>1</v>
      </c>
      <c r="AM19" s="66">
        <v>0</v>
      </c>
      <c r="AN19" s="65">
        <v>1</v>
      </c>
      <c r="AO19" s="66">
        <v>1</v>
      </c>
      <c r="AP19" s="65">
        <v>1</v>
      </c>
      <c r="AQ19" s="66">
        <v>0</v>
      </c>
      <c r="AR19" s="65">
        <v>1</v>
      </c>
      <c r="AS19" s="66">
        <v>0</v>
      </c>
      <c r="AT19" s="65">
        <v>1</v>
      </c>
      <c r="AU19" s="66">
        <v>1</v>
      </c>
      <c r="AV19" s="22">
        <f t="shared" si="2"/>
        <v>6</v>
      </c>
      <c r="AW19" s="22">
        <f t="shared" si="3"/>
        <v>1</v>
      </c>
      <c r="AX19" s="22">
        <f t="shared" si="4"/>
        <v>5</v>
      </c>
      <c r="AY19" s="22">
        <f t="shared" si="5"/>
        <v>7</v>
      </c>
    </row>
    <row r="20" spans="1:51" ht="14.25">
      <c r="A20" s="150"/>
      <c r="B20" s="60" t="s">
        <v>44</v>
      </c>
      <c r="C20" s="60" t="s">
        <v>45</v>
      </c>
      <c r="D20" s="67">
        <f t="shared" si="0"/>
        <v>0.6551724137931034</v>
      </c>
      <c r="E20" s="68"/>
      <c r="F20" s="60">
        <f t="shared" si="1"/>
        <v>19</v>
      </c>
      <c r="G20" s="60"/>
      <c r="H20" s="63">
        <v>0</v>
      </c>
      <c r="I20" s="64">
        <v>0</v>
      </c>
      <c r="J20" s="63">
        <v>0</v>
      </c>
      <c r="K20" s="64">
        <v>1</v>
      </c>
      <c r="L20" s="63">
        <v>0</v>
      </c>
      <c r="M20" s="64">
        <v>0</v>
      </c>
      <c r="N20" s="63">
        <v>0</v>
      </c>
      <c r="O20" s="64">
        <v>0</v>
      </c>
      <c r="P20" s="63">
        <v>1</v>
      </c>
      <c r="Q20" s="64">
        <v>1</v>
      </c>
      <c r="R20" s="65">
        <v>1</v>
      </c>
      <c r="S20" s="66">
        <v>1</v>
      </c>
      <c r="T20" s="65">
        <v>1</v>
      </c>
      <c r="U20" s="66">
        <v>0</v>
      </c>
      <c r="V20" s="65">
        <v>1</v>
      </c>
      <c r="W20" s="66">
        <v>1</v>
      </c>
      <c r="X20" s="65">
        <v>0</v>
      </c>
      <c r="Y20" s="66">
        <v>1</v>
      </c>
      <c r="Z20" s="65">
        <v>1</v>
      </c>
      <c r="AA20" s="66">
        <v>0</v>
      </c>
      <c r="AB20" s="63">
        <v>0</v>
      </c>
      <c r="AC20" s="64">
        <v>1</v>
      </c>
      <c r="AD20" s="63">
        <v>1</v>
      </c>
      <c r="AE20" s="64">
        <v>0</v>
      </c>
      <c r="AF20" s="63">
        <v>1</v>
      </c>
      <c r="AG20" s="64">
        <v>0</v>
      </c>
      <c r="AH20" s="63">
        <v>1</v>
      </c>
      <c r="AI20" s="64">
        <v>1</v>
      </c>
      <c r="AJ20" s="63">
        <v>0</v>
      </c>
      <c r="AK20" s="64">
        <v>1</v>
      </c>
      <c r="AL20" s="65">
        <v>1</v>
      </c>
      <c r="AM20" s="66">
        <v>0</v>
      </c>
      <c r="AN20" s="65">
        <v>0</v>
      </c>
      <c r="AO20" s="66">
        <v>0</v>
      </c>
      <c r="AP20" s="65">
        <v>0</v>
      </c>
      <c r="AQ20" s="66">
        <v>1</v>
      </c>
      <c r="AR20" s="65">
        <v>1</v>
      </c>
      <c r="AS20" s="66">
        <v>0</v>
      </c>
      <c r="AT20" s="65">
        <v>0</v>
      </c>
      <c r="AU20" s="66">
        <v>0</v>
      </c>
      <c r="AV20" s="22">
        <f t="shared" si="2"/>
        <v>3</v>
      </c>
      <c r="AW20" s="22">
        <f t="shared" si="3"/>
        <v>7</v>
      </c>
      <c r="AX20" s="22">
        <f t="shared" si="4"/>
        <v>6</v>
      </c>
      <c r="AY20" s="22">
        <f t="shared" si="5"/>
        <v>3</v>
      </c>
    </row>
    <row r="21" spans="1:51" ht="14.25">
      <c r="A21" s="59">
        <v>13</v>
      </c>
      <c r="B21" s="60" t="s">
        <v>128</v>
      </c>
      <c r="C21" s="60" t="s">
        <v>129</v>
      </c>
      <c r="D21" s="67">
        <f t="shared" si="0"/>
        <v>0.6206896551724138</v>
      </c>
      <c r="E21" s="68"/>
      <c r="F21" s="60">
        <f t="shared" si="1"/>
        <v>18</v>
      </c>
      <c r="G21" s="60"/>
      <c r="H21" s="63">
        <v>0</v>
      </c>
      <c r="I21" s="64">
        <v>0</v>
      </c>
      <c r="J21" s="63">
        <v>0</v>
      </c>
      <c r="K21" s="64">
        <v>0</v>
      </c>
      <c r="L21" s="63">
        <v>0</v>
      </c>
      <c r="M21" s="64">
        <v>0</v>
      </c>
      <c r="N21" s="63">
        <v>1</v>
      </c>
      <c r="O21" s="64">
        <v>1</v>
      </c>
      <c r="P21" s="63">
        <v>0</v>
      </c>
      <c r="Q21" s="64">
        <v>1</v>
      </c>
      <c r="R21" s="65">
        <v>1</v>
      </c>
      <c r="S21" s="66">
        <v>1</v>
      </c>
      <c r="T21" s="65">
        <v>1</v>
      </c>
      <c r="U21" s="66">
        <v>0</v>
      </c>
      <c r="V21" s="65">
        <v>0</v>
      </c>
      <c r="W21" s="66">
        <v>0</v>
      </c>
      <c r="X21" s="65">
        <v>0</v>
      </c>
      <c r="Y21" s="66">
        <v>1</v>
      </c>
      <c r="Z21" s="65">
        <v>0</v>
      </c>
      <c r="AA21" s="66">
        <v>0</v>
      </c>
      <c r="AB21" s="63">
        <v>0</v>
      </c>
      <c r="AC21" s="64">
        <v>1</v>
      </c>
      <c r="AD21" s="63">
        <v>0</v>
      </c>
      <c r="AE21" s="64">
        <v>0</v>
      </c>
      <c r="AF21" s="63">
        <v>1</v>
      </c>
      <c r="AG21" s="64">
        <v>1</v>
      </c>
      <c r="AH21" s="63">
        <v>1</v>
      </c>
      <c r="AI21" s="64">
        <v>1</v>
      </c>
      <c r="AJ21" s="63">
        <v>0</v>
      </c>
      <c r="AK21" s="64">
        <v>1</v>
      </c>
      <c r="AL21" s="65">
        <v>1</v>
      </c>
      <c r="AM21" s="66">
        <v>0</v>
      </c>
      <c r="AN21" s="65">
        <v>1</v>
      </c>
      <c r="AO21" s="66">
        <v>1</v>
      </c>
      <c r="AP21" s="65">
        <v>0</v>
      </c>
      <c r="AQ21" s="66">
        <v>0</v>
      </c>
      <c r="AR21" s="65">
        <v>1</v>
      </c>
      <c r="AS21" s="66">
        <v>0</v>
      </c>
      <c r="AT21" s="65">
        <v>1</v>
      </c>
      <c r="AU21" s="66">
        <v>0</v>
      </c>
      <c r="AV21" s="22">
        <f t="shared" si="2"/>
        <v>3</v>
      </c>
      <c r="AW21" s="22">
        <f t="shared" si="3"/>
        <v>4</v>
      </c>
      <c r="AX21" s="22">
        <f t="shared" si="4"/>
        <v>6</v>
      </c>
      <c r="AY21" s="22">
        <f t="shared" si="5"/>
        <v>5</v>
      </c>
    </row>
    <row r="22" spans="1:51" ht="14.25">
      <c r="A22" s="149">
        <v>14</v>
      </c>
      <c r="B22" s="69" t="s">
        <v>55</v>
      </c>
      <c r="C22" s="69" t="s">
        <v>74</v>
      </c>
      <c r="D22" s="67">
        <f t="shared" si="0"/>
        <v>0.5862068965517241</v>
      </c>
      <c r="E22" s="68"/>
      <c r="F22" s="60">
        <f t="shared" si="1"/>
        <v>17</v>
      </c>
      <c r="G22" s="60"/>
      <c r="H22" s="63">
        <v>0</v>
      </c>
      <c r="I22" s="64">
        <v>1</v>
      </c>
      <c r="J22" s="63">
        <v>0</v>
      </c>
      <c r="K22" s="64">
        <v>0</v>
      </c>
      <c r="L22" s="63">
        <v>0</v>
      </c>
      <c r="M22" s="64">
        <v>0</v>
      </c>
      <c r="N22" s="63">
        <v>1</v>
      </c>
      <c r="O22" s="64">
        <v>1</v>
      </c>
      <c r="P22" s="63">
        <v>0</v>
      </c>
      <c r="Q22" s="64">
        <v>1</v>
      </c>
      <c r="R22" s="65">
        <v>1</v>
      </c>
      <c r="S22" s="66">
        <v>1</v>
      </c>
      <c r="T22" s="65">
        <v>1</v>
      </c>
      <c r="U22" s="66">
        <v>1</v>
      </c>
      <c r="V22" s="65">
        <v>0</v>
      </c>
      <c r="W22" s="66">
        <v>0</v>
      </c>
      <c r="X22" s="65">
        <v>0</v>
      </c>
      <c r="Y22" s="66">
        <v>1</v>
      </c>
      <c r="Z22" s="65">
        <v>0</v>
      </c>
      <c r="AA22" s="66">
        <v>1</v>
      </c>
      <c r="AB22" s="63">
        <v>0</v>
      </c>
      <c r="AC22" s="64">
        <v>1</v>
      </c>
      <c r="AD22" s="63">
        <v>0</v>
      </c>
      <c r="AE22" s="64">
        <v>0</v>
      </c>
      <c r="AF22" s="63">
        <v>1</v>
      </c>
      <c r="AG22" s="64">
        <v>1</v>
      </c>
      <c r="AH22" s="63">
        <v>1</v>
      </c>
      <c r="AI22" s="64">
        <v>0</v>
      </c>
      <c r="AJ22" s="63">
        <v>0</v>
      </c>
      <c r="AK22" s="64">
        <v>1</v>
      </c>
      <c r="AL22" s="65">
        <v>0</v>
      </c>
      <c r="AM22" s="66">
        <v>0</v>
      </c>
      <c r="AN22" s="65">
        <v>0</v>
      </c>
      <c r="AO22" s="66">
        <v>0</v>
      </c>
      <c r="AP22" s="65">
        <v>0</v>
      </c>
      <c r="AQ22" s="66">
        <v>0</v>
      </c>
      <c r="AR22" s="65">
        <v>1</v>
      </c>
      <c r="AS22" s="66">
        <v>0</v>
      </c>
      <c r="AT22" s="65">
        <v>0</v>
      </c>
      <c r="AU22" s="66">
        <v>1</v>
      </c>
      <c r="AV22" s="22">
        <f t="shared" si="2"/>
        <v>4</v>
      </c>
      <c r="AW22" s="22">
        <f t="shared" si="3"/>
        <v>6</v>
      </c>
      <c r="AX22" s="22">
        <f t="shared" si="4"/>
        <v>5</v>
      </c>
      <c r="AY22" s="22">
        <f t="shared" si="5"/>
        <v>2</v>
      </c>
    </row>
    <row r="23" spans="1:51" ht="14.25">
      <c r="A23" s="150"/>
      <c r="B23" s="60" t="s">
        <v>88</v>
      </c>
      <c r="C23" s="60" t="s">
        <v>131</v>
      </c>
      <c r="D23" s="67">
        <f t="shared" si="0"/>
        <v>0.5862068965517241</v>
      </c>
      <c r="E23" s="68"/>
      <c r="F23" s="60">
        <f t="shared" si="1"/>
        <v>17</v>
      </c>
      <c r="G23" s="60"/>
      <c r="H23" s="63">
        <v>1</v>
      </c>
      <c r="I23" s="64">
        <v>0</v>
      </c>
      <c r="J23" s="63">
        <v>0</v>
      </c>
      <c r="K23" s="64">
        <v>0</v>
      </c>
      <c r="L23" s="63">
        <v>0</v>
      </c>
      <c r="M23" s="64">
        <v>0</v>
      </c>
      <c r="N23" s="63">
        <v>1</v>
      </c>
      <c r="O23" s="64">
        <v>0</v>
      </c>
      <c r="P23" s="63">
        <v>0</v>
      </c>
      <c r="Q23" s="64">
        <v>1</v>
      </c>
      <c r="R23" s="65">
        <v>1</v>
      </c>
      <c r="S23" s="66">
        <v>1</v>
      </c>
      <c r="T23" s="65">
        <v>1</v>
      </c>
      <c r="U23" s="66">
        <v>1</v>
      </c>
      <c r="V23" s="65">
        <v>0</v>
      </c>
      <c r="W23" s="66">
        <v>0</v>
      </c>
      <c r="X23" s="65">
        <v>0</v>
      </c>
      <c r="Y23" s="66">
        <v>0</v>
      </c>
      <c r="Z23" s="65">
        <v>0</v>
      </c>
      <c r="AA23" s="66">
        <v>1</v>
      </c>
      <c r="AB23" s="63">
        <v>0</v>
      </c>
      <c r="AC23" s="64">
        <v>0</v>
      </c>
      <c r="AD23" s="63">
        <v>0</v>
      </c>
      <c r="AE23" s="64">
        <v>1</v>
      </c>
      <c r="AF23" s="63">
        <v>0</v>
      </c>
      <c r="AG23" s="64">
        <v>1</v>
      </c>
      <c r="AH23" s="63">
        <v>1</v>
      </c>
      <c r="AI23" s="64">
        <v>1</v>
      </c>
      <c r="AJ23" s="63">
        <v>0</v>
      </c>
      <c r="AK23" s="64">
        <v>0</v>
      </c>
      <c r="AL23" s="65">
        <v>0</v>
      </c>
      <c r="AM23" s="66">
        <v>1</v>
      </c>
      <c r="AN23" s="65">
        <v>0</v>
      </c>
      <c r="AO23" s="66">
        <v>0</v>
      </c>
      <c r="AP23" s="65">
        <v>1</v>
      </c>
      <c r="AQ23" s="66">
        <v>0</v>
      </c>
      <c r="AR23" s="65">
        <v>1</v>
      </c>
      <c r="AS23" s="66">
        <v>1</v>
      </c>
      <c r="AT23" s="65">
        <v>1</v>
      </c>
      <c r="AU23" s="66">
        <v>0</v>
      </c>
      <c r="AV23" s="22">
        <f t="shared" si="2"/>
        <v>3</v>
      </c>
      <c r="AW23" s="22">
        <f t="shared" si="3"/>
        <v>5</v>
      </c>
      <c r="AX23" s="22">
        <f t="shared" si="4"/>
        <v>4</v>
      </c>
      <c r="AY23" s="22">
        <f t="shared" si="5"/>
        <v>5</v>
      </c>
    </row>
    <row r="24" spans="1:51" ht="14.25">
      <c r="A24" s="59">
        <v>16</v>
      </c>
      <c r="B24" s="60" t="s">
        <v>77</v>
      </c>
      <c r="C24" s="60" t="s">
        <v>78</v>
      </c>
      <c r="D24" s="67">
        <f t="shared" si="0"/>
        <v>0.5172413793103449</v>
      </c>
      <c r="E24" s="68"/>
      <c r="F24" s="60">
        <f t="shared" si="1"/>
        <v>15</v>
      </c>
      <c r="G24" s="60"/>
      <c r="H24" s="63">
        <v>0</v>
      </c>
      <c r="I24" s="64">
        <v>0</v>
      </c>
      <c r="J24" s="63">
        <v>0</v>
      </c>
      <c r="K24" s="64">
        <v>0</v>
      </c>
      <c r="L24" s="63">
        <v>1</v>
      </c>
      <c r="M24" s="64">
        <v>0</v>
      </c>
      <c r="N24" s="63">
        <v>0</v>
      </c>
      <c r="O24" s="64">
        <v>0</v>
      </c>
      <c r="P24" s="63">
        <v>0</v>
      </c>
      <c r="Q24" s="64">
        <v>1</v>
      </c>
      <c r="R24" s="65">
        <v>1</v>
      </c>
      <c r="S24" s="66">
        <v>1</v>
      </c>
      <c r="T24" s="65">
        <v>1</v>
      </c>
      <c r="U24" s="66">
        <v>1</v>
      </c>
      <c r="V24" s="65">
        <v>1</v>
      </c>
      <c r="W24" s="66">
        <v>0</v>
      </c>
      <c r="X24" s="65">
        <v>0</v>
      </c>
      <c r="Y24" s="66">
        <v>1</v>
      </c>
      <c r="Z24" s="65">
        <v>0</v>
      </c>
      <c r="AA24" s="66">
        <v>0</v>
      </c>
      <c r="AB24" s="63">
        <v>0</v>
      </c>
      <c r="AC24" s="64">
        <v>0</v>
      </c>
      <c r="AD24" s="63">
        <v>1</v>
      </c>
      <c r="AE24" s="64">
        <v>0</v>
      </c>
      <c r="AF24" s="63">
        <v>0</v>
      </c>
      <c r="AG24" s="64">
        <v>0</v>
      </c>
      <c r="AH24" s="63">
        <v>1</v>
      </c>
      <c r="AI24" s="64">
        <v>1</v>
      </c>
      <c r="AJ24" s="63">
        <v>0</v>
      </c>
      <c r="AK24" s="64">
        <v>1</v>
      </c>
      <c r="AL24" s="65">
        <v>1</v>
      </c>
      <c r="AM24" s="66">
        <v>0</v>
      </c>
      <c r="AN24" s="65">
        <v>0</v>
      </c>
      <c r="AO24" s="66">
        <v>0</v>
      </c>
      <c r="AP24" s="65">
        <v>0</v>
      </c>
      <c r="AQ24" s="66">
        <v>0</v>
      </c>
      <c r="AR24" s="65">
        <v>1</v>
      </c>
      <c r="AS24" s="66">
        <v>0</v>
      </c>
      <c r="AT24" s="65">
        <v>1</v>
      </c>
      <c r="AU24" s="66">
        <v>0</v>
      </c>
      <c r="AV24" s="22">
        <f t="shared" si="2"/>
        <v>2</v>
      </c>
      <c r="AW24" s="22">
        <f t="shared" si="3"/>
        <v>6</v>
      </c>
      <c r="AX24" s="22">
        <f t="shared" si="4"/>
        <v>4</v>
      </c>
      <c r="AY24" s="22">
        <f t="shared" si="5"/>
        <v>3</v>
      </c>
    </row>
    <row r="25" spans="1:51" ht="14.25">
      <c r="A25" s="59">
        <v>17</v>
      </c>
      <c r="B25" s="60" t="s">
        <v>137</v>
      </c>
      <c r="C25" s="60" t="s">
        <v>138</v>
      </c>
      <c r="D25" s="67">
        <f t="shared" si="0"/>
        <v>0.3793103448275862</v>
      </c>
      <c r="E25" s="127"/>
      <c r="F25" s="60">
        <f t="shared" si="1"/>
        <v>11</v>
      </c>
      <c r="G25" s="60"/>
      <c r="H25" s="63">
        <v>1</v>
      </c>
      <c r="I25" s="64">
        <v>1</v>
      </c>
      <c r="J25" s="63">
        <v>0</v>
      </c>
      <c r="K25" s="64">
        <v>1</v>
      </c>
      <c r="L25" s="63">
        <v>0</v>
      </c>
      <c r="M25" s="64">
        <v>1</v>
      </c>
      <c r="N25" s="63">
        <v>0</v>
      </c>
      <c r="O25" s="64">
        <v>0</v>
      </c>
      <c r="P25" s="63">
        <v>0</v>
      </c>
      <c r="Q25" s="64">
        <v>0</v>
      </c>
      <c r="R25" s="65">
        <v>0</v>
      </c>
      <c r="S25" s="66">
        <v>0</v>
      </c>
      <c r="T25" s="65">
        <v>0</v>
      </c>
      <c r="U25" s="66">
        <v>1</v>
      </c>
      <c r="V25" s="65">
        <v>0</v>
      </c>
      <c r="W25" s="66">
        <v>0</v>
      </c>
      <c r="X25" s="65">
        <v>0</v>
      </c>
      <c r="Y25" s="66">
        <v>0</v>
      </c>
      <c r="Z25" s="65">
        <v>0</v>
      </c>
      <c r="AA25" s="66">
        <v>0</v>
      </c>
      <c r="AB25" s="63">
        <v>0</v>
      </c>
      <c r="AC25" s="64">
        <v>1</v>
      </c>
      <c r="AD25" s="63">
        <v>1</v>
      </c>
      <c r="AE25" s="64">
        <v>0</v>
      </c>
      <c r="AF25" s="63">
        <v>0</v>
      </c>
      <c r="AG25" s="64">
        <v>1</v>
      </c>
      <c r="AH25" s="63">
        <v>0</v>
      </c>
      <c r="AI25" s="64">
        <v>1</v>
      </c>
      <c r="AJ25" s="63">
        <v>0</v>
      </c>
      <c r="AK25" s="64">
        <v>0</v>
      </c>
      <c r="AL25" s="65">
        <v>0</v>
      </c>
      <c r="AM25" s="66">
        <v>1</v>
      </c>
      <c r="AN25" s="65">
        <v>0</v>
      </c>
      <c r="AO25" s="66">
        <v>1</v>
      </c>
      <c r="AP25" s="65">
        <v>0</v>
      </c>
      <c r="AQ25" s="66">
        <v>0</v>
      </c>
      <c r="AR25" s="65">
        <v>0</v>
      </c>
      <c r="AS25" s="66">
        <v>0</v>
      </c>
      <c r="AT25" s="65">
        <v>0</v>
      </c>
      <c r="AU25" s="66">
        <v>0</v>
      </c>
      <c r="AV25" s="22">
        <f t="shared" si="2"/>
        <v>4</v>
      </c>
      <c r="AW25" s="22">
        <f t="shared" si="3"/>
        <v>1</v>
      </c>
      <c r="AX25" s="22">
        <f t="shared" si="4"/>
        <v>4</v>
      </c>
      <c r="AY25" s="22">
        <f t="shared" si="5"/>
        <v>2</v>
      </c>
    </row>
    <row r="26" spans="1:51" ht="14.25">
      <c r="A26" s="59">
        <v>18</v>
      </c>
      <c r="B26" s="60" t="s">
        <v>112</v>
      </c>
      <c r="C26" s="60" t="s">
        <v>113</v>
      </c>
      <c r="D26" s="67">
        <f t="shared" si="0"/>
        <v>0</v>
      </c>
      <c r="E26" s="68" t="s">
        <v>151</v>
      </c>
      <c r="F26" s="60"/>
      <c r="G26" s="60"/>
      <c r="H26" s="63">
        <v>0</v>
      </c>
      <c r="I26" s="64">
        <v>0</v>
      </c>
      <c r="J26" s="63">
        <v>0</v>
      </c>
      <c r="K26" s="64">
        <v>0</v>
      </c>
      <c r="L26" s="63">
        <v>1</v>
      </c>
      <c r="M26" s="64">
        <v>0</v>
      </c>
      <c r="N26" s="63">
        <v>0</v>
      </c>
      <c r="O26" s="64">
        <v>0</v>
      </c>
      <c r="P26" s="63">
        <v>0</v>
      </c>
      <c r="Q26" s="64">
        <v>1</v>
      </c>
      <c r="R26" s="65">
        <v>0</v>
      </c>
      <c r="S26" s="66">
        <v>0</v>
      </c>
      <c r="T26" s="65">
        <v>1</v>
      </c>
      <c r="U26" s="66">
        <v>0</v>
      </c>
      <c r="V26" s="65">
        <v>0</v>
      </c>
      <c r="W26" s="66">
        <v>0</v>
      </c>
      <c r="X26" s="65">
        <v>0</v>
      </c>
      <c r="Y26" s="66">
        <v>0</v>
      </c>
      <c r="Z26" s="65">
        <v>0</v>
      </c>
      <c r="AA26" s="66">
        <v>0</v>
      </c>
      <c r="AB26" s="63">
        <v>0</v>
      </c>
      <c r="AC26" s="64">
        <v>0</v>
      </c>
      <c r="AD26" s="63">
        <v>0</v>
      </c>
      <c r="AE26" s="64">
        <v>0</v>
      </c>
      <c r="AF26" s="63">
        <v>1</v>
      </c>
      <c r="AG26" s="64">
        <v>0</v>
      </c>
      <c r="AH26" s="63">
        <v>1</v>
      </c>
      <c r="AI26" s="64">
        <v>0</v>
      </c>
      <c r="AJ26" s="63">
        <v>0</v>
      </c>
      <c r="AK26" s="64">
        <v>1</v>
      </c>
      <c r="AL26" s="65">
        <v>0</v>
      </c>
      <c r="AM26" s="66">
        <v>0</v>
      </c>
      <c r="AN26" s="65">
        <v>0</v>
      </c>
      <c r="AO26" s="66">
        <v>0</v>
      </c>
      <c r="AP26" s="65">
        <v>0</v>
      </c>
      <c r="AQ26" s="66">
        <v>0</v>
      </c>
      <c r="AR26" s="65">
        <v>0</v>
      </c>
      <c r="AS26" s="66">
        <v>0</v>
      </c>
      <c r="AT26" s="65">
        <v>1</v>
      </c>
      <c r="AU26" s="66">
        <v>0</v>
      </c>
      <c r="AV26" s="22">
        <f>SUM(H26:Q26)</f>
        <v>2</v>
      </c>
      <c r="AW26" s="22">
        <f>SUM(R26:AA26)</f>
        <v>1</v>
      </c>
      <c r="AX26" s="22">
        <f>SUM(AB26:AK26)</f>
        <v>3</v>
      </c>
      <c r="AY26" s="22">
        <f>SUM(AL26:AU26)</f>
        <v>1</v>
      </c>
    </row>
    <row r="27" spans="1:51" ht="14.25">
      <c r="A27" s="59">
        <v>19</v>
      </c>
      <c r="B27" s="60" t="s">
        <v>114</v>
      </c>
      <c r="C27" s="60" t="s">
        <v>115</v>
      </c>
      <c r="D27" s="67">
        <f t="shared" si="0"/>
        <v>0</v>
      </c>
      <c r="E27" s="68" t="s">
        <v>151</v>
      </c>
      <c r="F27" s="60"/>
      <c r="G27" s="60"/>
      <c r="H27" s="63">
        <v>0</v>
      </c>
      <c r="I27" s="64">
        <v>0</v>
      </c>
      <c r="J27" s="63">
        <v>0</v>
      </c>
      <c r="K27" s="64">
        <v>0</v>
      </c>
      <c r="L27" s="63">
        <v>0</v>
      </c>
      <c r="M27" s="64">
        <v>0</v>
      </c>
      <c r="N27" s="63">
        <v>1</v>
      </c>
      <c r="O27" s="64">
        <v>1</v>
      </c>
      <c r="P27" s="63">
        <v>1</v>
      </c>
      <c r="Q27" s="64">
        <v>1</v>
      </c>
      <c r="R27" s="65">
        <v>1</v>
      </c>
      <c r="S27" s="66">
        <v>0</v>
      </c>
      <c r="T27" s="65">
        <v>1</v>
      </c>
      <c r="U27" s="66">
        <v>0</v>
      </c>
      <c r="V27" s="65">
        <v>0</v>
      </c>
      <c r="W27" s="66">
        <v>1</v>
      </c>
      <c r="X27" s="65">
        <v>0</v>
      </c>
      <c r="Y27" s="66">
        <v>1</v>
      </c>
      <c r="Z27" s="65">
        <v>1</v>
      </c>
      <c r="AA27" s="66">
        <v>1</v>
      </c>
      <c r="AB27" s="63">
        <v>0</v>
      </c>
      <c r="AC27" s="64">
        <v>0</v>
      </c>
      <c r="AD27" s="63">
        <v>0</v>
      </c>
      <c r="AE27" s="64">
        <v>0</v>
      </c>
      <c r="AF27" s="63">
        <v>1</v>
      </c>
      <c r="AG27" s="64">
        <v>1</v>
      </c>
      <c r="AH27" s="63">
        <v>1</v>
      </c>
      <c r="AI27" s="64">
        <v>1</v>
      </c>
      <c r="AJ27" s="63">
        <v>0</v>
      </c>
      <c r="AK27" s="64">
        <v>1</v>
      </c>
      <c r="AL27" s="65">
        <v>0</v>
      </c>
      <c r="AM27" s="66">
        <v>0</v>
      </c>
      <c r="AN27" s="65">
        <v>1</v>
      </c>
      <c r="AO27" s="66">
        <v>0</v>
      </c>
      <c r="AP27" s="65">
        <v>0</v>
      </c>
      <c r="AQ27" s="66">
        <v>1</v>
      </c>
      <c r="AR27" s="65">
        <v>1</v>
      </c>
      <c r="AS27" s="66">
        <v>0</v>
      </c>
      <c r="AT27" s="65">
        <v>1</v>
      </c>
      <c r="AU27" s="66">
        <v>0</v>
      </c>
      <c r="AV27" s="22">
        <f>SUM(H27:Q27)</f>
        <v>4</v>
      </c>
      <c r="AW27" s="22">
        <f>SUM(R27:AA27)</f>
        <v>6</v>
      </c>
      <c r="AX27" s="22">
        <f>SUM(AB27:AK27)</f>
        <v>5</v>
      </c>
      <c r="AY27" s="22">
        <f>SUM(AL27:AU27)</f>
        <v>4</v>
      </c>
    </row>
    <row r="28" spans="1:51" ht="14.25">
      <c r="A28" s="125">
        <v>21</v>
      </c>
      <c r="B28" s="131"/>
      <c r="C28" s="131"/>
      <c r="D28" s="132"/>
      <c r="E28" s="133"/>
      <c r="F28" s="134"/>
      <c r="G28" s="134"/>
      <c r="H28" s="135"/>
      <c r="I28" s="136"/>
      <c r="J28" s="135"/>
      <c r="K28" s="136"/>
      <c r="L28" s="135"/>
      <c r="M28" s="136"/>
      <c r="N28" s="135"/>
      <c r="O28" s="136"/>
      <c r="P28" s="135"/>
      <c r="Q28" s="136"/>
      <c r="R28" s="137"/>
      <c r="S28" s="138"/>
      <c r="T28" s="137"/>
      <c r="U28" s="138"/>
      <c r="V28" s="137"/>
      <c r="W28" s="138"/>
      <c r="X28" s="137"/>
      <c r="Y28" s="138"/>
      <c r="Z28" s="137"/>
      <c r="AA28" s="138"/>
      <c r="AB28" s="135"/>
      <c r="AC28" s="136"/>
      <c r="AD28" s="135"/>
      <c r="AE28" s="136"/>
      <c r="AF28" s="135"/>
      <c r="AG28" s="136"/>
      <c r="AH28" s="135"/>
      <c r="AI28" s="136"/>
      <c r="AJ28" s="135"/>
      <c r="AK28" s="136"/>
      <c r="AL28" s="137"/>
      <c r="AM28" s="138"/>
      <c r="AN28" s="137"/>
      <c r="AO28" s="138"/>
      <c r="AP28" s="137"/>
      <c r="AQ28" s="138"/>
      <c r="AR28" s="137"/>
      <c r="AS28" s="138"/>
      <c r="AT28" s="137"/>
      <c r="AU28" s="138"/>
      <c r="AV28" s="22">
        <f>SUM(H28:Q28)</f>
        <v>0</v>
      </c>
      <c r="AW28" s="22">
        <f>SUM(R28:AA28)</f>
        <v>0</v>
      </c>
      <c r="AX28" s="22">
        <f>SUM(AB28:AK28)</f>
        <v>0</v>
      </c>
      <c r="AY28" s="22">
        <f>SUM(AL28:AU28)</f>
        <v>0</v>
      </c>
    </row>
    <row r="29" spans="1:51" ht="14.25">
      <c r="A29" s="140">
        <v>22</v>
      </c>
      <c r="B29" s="141"/>
      <c r="C29" s="141"/>
      <c r="D29" s="142"/>
      <c r="E29" s="122"/>
      <c r="F29" s="141"/>
      <c r="G29" s="141"/>
      <c r="H29" s="143"/>
      <c r="I29" s="144"/>
      <c r="J29" s="143"/>
      <c r="K29" s="144"/>
      <c r="L29" s="143"/>
      <c r="M29" s="144"/>
      <c r="N29" s="143"/>
      <c r="O29" s="144"/>
      <c r="P29" s="143"/>
      <c r="Q29" s="144"/>
      <c r="R29" s="145"/>
      <c r="S29" s="146"/>
      <c r="T29" s="145"/>
      <c r="U29" s="146"/>
      <c r="V29" s="145"/>
      <c r="W29" s="146"/>
      <c r="X29" s="145"/>
      <c r="Y29" s="146"/>
      <c r="Z29" s="145"/>
      <c r="AA29" s="146"/>
      <c r="AB29" s="143"/>
      <c r="AC29" s="144"/>
      <c r="AD29" s="143"/>
      <c r="AE29" s="144"/>
      <c r="AF29" s="143"/>
      <c r="AG29" s="144"/>
      <c r="AH29" s="143"/>
      <c r="AI29" s="144"/>
      <c r="AJ29" s="143"/>
      <c r="AK29" s="144"/>
      <c r="AL29" s="145"/>
      <c r="AM29" s="146"/>
      <c r="AN29" s="145"/>
      <c r="AO29" s="146"/>
      <c r="AP29" s="145"/>
      <c r="AQ29" s="146"/>
      <c r="AR29" s="145"/>
      <c r="AS29" s="146"/>
      <c r="AT29" s="145"/>
      <c r="AU29" s="146"/>
      <c r="AV29" s="22">
        <f>SUM(H29:Q29)</f>
        <v>0</v>
      </c>
      <c r="AW29" s="22">
        <f>SUM(R29:AA29)</f>
        <v>0</v>
      </c>
      <c r="AX29" s="22">
        <f>SUM(AB29:AK29)</f>
        <v>0</v>
      </c>
      <c r="AY29" s="22">
        <f>SUM(AL29:AU29)</f>
        <v>0</v>
      </c>
    </row>
    <row r="30" spans="2:47" ht="14.25">
      <c r="B30" s="128"/>
      <c r="C30" s="128"/>
      <c r="D30" s="129"/>
      <c r="E30" s="130" t="s">
        <v>46</v>
      </c>
      <c r="F30" s="139">
        <f>MAX(F9:F29)</f>
        <v>29</v>
      </c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</row>
    <row r="31" spans="2:3" ht="14.25">
      <c r="B31" s="12"/>
      <c r="C31" s="12"/>
    </row>
    <row r="32" spans="2:3" ht="14.25">
      <c r="B32" s="12"/>
      <c r="C32" s="12"/>
    </row>
    <row r="33" spans="2:47" ht="14.25">
      <c r="B33" s="12"/>
      <c r="C33" s="12"/>
      <c r="F33" s="72" t="s">
        <v>47</v>
      </c>
      <c r="H33" s="73">
        <f aca="true" t="shared" si="6" ref="H33:AU33">COUNTIF(H9:H29,1)/(COUNTIF(H9:H29,0)+COUNTIF(H9:H29,"&gt;0"))*100</f>
        <v>36.84210526315789</v>
      </c>
      <c r="I33" s="73">
        <f t="shared" si="6"/>
        <v>47.368421052631575</v>
      </c>
      <c r="J33" s="73">
        <f t="shared" si="6"/>
        <v>26.31578947368421</v>
      </c>
      <c r="K33" s="73">
        <f t="shared" si="6"/>
        <v>31.57894736842105</v>
      </c>
      <c r="L33" s="73">
        <f t="shared" si="6"/>
        <v>52.63157894736842</v>
      </c>
      <c r="M33" s="73">
        <f t="shared" si="6"/>
        <v>36.84210526315789</v>
      </c>
      <c r="N33" s="73">
        <f t="shared" si="6"/>
        <v>52.63157894736842</v>
      </c>
      <c r="O33" s="73">
        <f t="shared" si="6"/>
        <v>57.89473684210527</v>
      </c>
      <c r="P33" s="73">
        <f t="shared" si="6"/>
        <v>52.63157894736842</v>
      </c>
      <c r="Q33" s="73">
        <f t="shared" si="6"/>
        <v>89.47368421052632</v>
      </c>
      <c r="R33" s="73">
        <f t="shared" si="6"/>
        <v>78.94736842105263</v>
      </c>
      <c r="S33" s="73">
        <f t="shared" si="6"/>
        <v>73.68421052631578</v>
      </c>
      <c r="T33" s="73">
        <f t="shared" si="6"/>
        <v>89.47368421052632</v>
      </c>
      <c r="U33" s="73">
        <f t="shared" si="6"/>
        <v>63.1578947368421</v>
      </c>
      <c r="V33" s="73">
        <f t="shared" si="6"/>
        <v>36.84210526315789</v>
      </c>
      <c r="W33" s="73">
        <f t="shared" si="6"/>
        <v>47.368421052631575</v>
      </c>
      <c r="X33" s="73">
        <f t="shared" si="6"/>
        <v>31.57894736842105</v>
      </c>
      <c r="Y33" s="73">
        <f t="shared" si="6"/>
        <v>68.42105263157895</v>
      </c>
      <c r="Z33" s="73">
        <f t="shared" si="6"/>
        <v>21.052631578947366</v>
      </c>
      <c r="AA33" s="73">
        <f t="shared" si="6"/>
        <v>36.84210526315789</v>
      </c>
      <c r="AB33" s="73">
        <f t="shared" si="6"/>
        <v>26.31578947368421</v>
      </c>
      <c r="AC33" s="73">
        <f t="shared" si="6"/>
        <v>57.89473684210527</v>
      </c>
      <c r="AD33" s="73">
        <f t="shared" si="6"/>
        <v>36.84210526315789</v>
      </c>
      <c r="AE33" s="73">
        <f t="shared" si="6"/>
        <v>52.63157894736842</v>
      </c>
      <c r="AF33" s="73">
        <f t="shared" si="6"/>
        <v>52.63157894736842</v>
      </c>
      <c r="AG33" s="73">
        <f t="shared" si="6"/>
        <v>68.42105263157895</v>
      </c>
      <c r="AH33" s="73">
        <f t="shared" si="6"/>
        <v>94.73684210526315</v>
      </c>
      <c r="AI33" s="73">
        <f t="shared" si="6"/>
        <v>84.21052631578947</v>
      </c>
      <c r="AJ33" s="73">
        <f t="shared" si="6"/>
        <v>26.31578947368421</v>
      </c>
      <c r="AK33" s="73">
        <f t="shared" si="6"/>
        <v>57.89473684210527</v>
      </c>
      <c r="AL33" s="73">
        <f t="shared" si="6"/>
        <v>57.89473684210527</v>
      </c>
      <c r="AM33" s="73">
        <f t="shared" si="6"/>
        <v>26.31578947368421</v>
      </c>
      <c r="AN33" s="73">
        <f t="shared" si="6"/>
        <v>31.57894736842105</v>
      </c>
      <c r="AO33" s="73">
        <f t="shared" si="6"/>
        <v>42.10526315789473</v>
      </c>
      <c r="AP33" s="73">
        <f t="shared" si="6"/>
        <v>47.368421052631575</v>
      </c>
      <c r="AQ33" s="73">
        <f t="shared" si="6"/>
        <v>42.10526315789473</v>
      </c>
      <c r="AR33" s="73">
        <f t="shared" si="6"/>
        <v>89.47368421052632</v>
      </c>
      <c r="AS33" s="73">
        <f t="shared" si="6"/>
        <v>36.84210526315789</v>
      </c>
      <c r="AT33" s="73">
        <f t="shared" si="6"/>
        <v>57.89473684210527</v>
      </c>
      <c r="AU33" s="73">
        <f t="shared" si="6"/>
        <v>42.10526315789473</v>
      </c>
    </row>
    <row r="34" spans="2:47" ht="14.25">
      <c r="B34" s="12"/>
      <c r="C34" s="12"/>
      <c r="H34" s="1" t="s">
        <v>1</v>
      </c>
      <c r="I34" s="1" t="s">
        <v>1</v>
      </c>
      <c r="J34" s="1" t="s">
        <v>1</v>
      </c>
      <c r="K34" s="1" t="s">
        <v>1</v>
      </c>
      <c r="L34" s="1" t="s">
        <v>1</v>
      </c>
      <c r="M34" s="1" t="s">
        <v>1</v>
      </c>
      <c r="N34" s="1" t="s">
        <v>1</v>
      </c>
      <c r="O34" s="1" t="s">
        <v>1</v>
      </c>
      <c r="P34" s="1" t="s">
        <v>1</v>
      </c>
      <c r="Q34" s="1" t="s">
        <v>1</v>
      </c>
      <c r="R34" s="1" t="s">
        <v>1</v>
      </c>
      <c r="S34" s="1" t="s">
        <v>1</v>
      </c>
      <c r="T34" s="1" t="s">
        <v>1</v>
      </c>
      <c r="U34" s="1" t="s">
        <v>1</v>
      </c>
      <c r="V34" s="1" t="s">
        <v>1</v>
      </c>
      <c r="W34" s="1" t="s">
        <v>1</v>
      </c>
      <c r="X34" s="1" t="s">
        <v>1</v>
      </c>
      <c r="Y34" s="1" t="s">
        <v>1</v>
      </c>
      <c r="Z34" s="1" t="s">
        <v>1</v>
      </c>
      <c r="AA34" s="1" t="s">
        <v>1</v>
      </c>
      <c r="AB34" s="1" t="s">
        <v>1</v>
      </c>
      <c r="AC34" s="1" t="s">
        <v>1</v>
      </c>
      <c r="AD34" s="1" t="s">
        <v>1</v>
      </c>
      <c r="AE34" s="1" t="s">
        <v>1</v>
      </c>
      <c r="AF34" s="1" t="s">
        <v>1</v>
      </c>
      <c r="AG34" s="1" t="s">
        <v>1</v>
      </c>
      <c r="AH34" s="1" t="s">
        <v>1</v>
      </c>
      <c r="AI34" s="1" t="s">
        <v>1</v>
      </c>
      <c r="AJ34" s="1" t="s">
        <v>1</v>
      </c>
      <c r="AK34" s="1" t="s">
        <v>1</v>
      </c>
      <c r="AL34" s="1" t="s">
        <v>1</v>
      </c>
      <c r="AM34" s="1" t="s">
        <v>1</v>
      </c>
      <c r="AN34" s="1" t="s">
        <v>1</v>
      </c>
      <c r="AO34" s="1" t="s">
        <v>1</v>
      </c>
      <c r="AP34" s="1" t="s">
        <v>1</v>
      </c>
      <c r="AQ34" s="1" t="s">
        <v>1</v>
      </c>
      <c r="AR34" s="1" t="s">
        <v>1</v>
      </c>
      <c r="AS34" s="1" t="s">
        <v>1</v>
      </c>
      <c r="AT34" s="1" t="s">
        <v>1</v>
      </c>
      <c r="AU34" s="1" t="s">
        <v>1</v>
      </c>
    </row>
    <row r="35" spans="2:3" ht="14.25">
      <c r="B35" s="12"/>
      <c r="C35" s="12"/>
    </row>
    <row r="36" spans="2:3" ht="14.25">
      <c r="B36" s="12"/>
      <c r="C36" s="12"/>
    </row>
    <row r="38" spans="2:3" ht="14.25">
      <c r="B38" s="12"/>
      <c r="C38" s="12"/>
    </row>
    <row r="39" spans="1:250" s="74" customFormat="1" ht="14.25">
      <c r="A39" s="22"/>
      <c r="B39" s="12"/>
      <c r="C39" s="12"/>
      <c r="D39" s="5"/>
      <c r="E39" s="29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</row>
    <row r="40" spans="1:250" s="74" customFormat="1" ht="14.25">
      <c r="A40" s="22"/>
      <c r="B40" s="12"/>
      <c r="C40" s="12"/>
      <c r="D40" s="5"/>
      <c r="E40" s="29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</row>
    <row r="41" spans="1:250" s="74" customFormat="1" ht="14.25">
      <c r="A41" s="22"/>
      <c r="B41" s="12"/>
      <c r="C41" s="12"/>
      <c r="D41" s="5"/>
      <c r="E41" s="29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</row>
    <row r="42" spans="1:250" s="74" customFormat="1" ht="14.25">
      <c r="A42" s="22"/>
      <c r="B42" s="12"/>
      <c r="C42" s="148"/>
      <c r="D42" s="5"/>
      <c r="E42" s="29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</row>
    <row r="43" spans="1:250" s="74" customFormat="1" ht="14.25">
      <c r="A43" s="22"/>
      <c r="B43" s="12"/>
      <c r="C43" s="12"/>
      <c r="D43" s="5"/>
      <c r="E43" s="29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</row>
    <row r="44" spans="1:250" s="74" customFormat="1" ht="14.25">
      <c r="A44" s="22"/>
      <c r="B44" s="12"/>
      <c r="C44" s="12"/>
      <c r="D44" s="5"/>
      <c r="E44" s="29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</row>
    <row r="45" spans="1:250" s="74" customFormat="1" ht="14.25">
      <c r="A45" s="22"/>
      <c r="B45" s="12"/>
      <c r="C45" s="12"/>
      <c r="D45" s="5"/>
      <c r="E45" s="29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</row>
    <row r="46" spans="1:250" s="74" customFormat="1" ht="14.25">
      <c r="A46" s="22"/>
      <c r="B46" s="12"/>
      <c r="C46" s="12"/>
      <c r="D46" s="5"/>
      <c r="E46" s="29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</row>
    <row r="47" spans="1:250" s="74" customFormat="1" ht="14.25">
      <c r="A47" s="22"/>
      <c r="B47" s="12"/>
      <c r="C47" s="12"/>
      <c r="D47" s="5"/>
      <c r="E47" s="29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</row>
    <row r="48" spans="1:250" s="74" customFormat="1" ht="14.25">
      <c r="A48" s="22"/>
      <c r="B48" s="12"/>
      <c r="C48" s="12"/>
      <c r="D48" s="5"/>
      <c r="E48" s="29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</row>
    <row r="49" spans="1:250" s="74" customFormat="1" ht="14.25">
      <c r="A49" s="22"/>
      <c r="B49" s="12"/>
      <c r="C49" s="12"/>
      <c r="D49" s="5"/>
      <c r="E49" s="29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</row>
    <row r="50" spans="1:250" s="74" customFormat="1" ht="14.25">
      <c r="A50" s="22"/>
      <c r="B50" s="12"/>
      <c r="C50" s="12"/>
      <c r="D50" s="5"/>
      <c r="E50" s="29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</row>
    <row r="51" spans="1:250" s="74" customFormat="1" ht="14.25">
      <c r="A51" s="22"/>
      <c r="B51" s="12"/>
      <c r="C51" s="12"/>
      <c r="D51" s="5"/>
      <c r="E51" s="29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</row>
    <row r="52" spans="1:250" s="74" customFormat="1" ht="14.25">
      <c r="A52" s="22"/>
      <c r="B52" s="12"/>
      <c r="C52" s="12"/>
      <c r="D52" s="5"/>
      <c r="E52" s="29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</row>
    <row r="53" spans="1:250" s="74" customFormat="1" ht="14.25">
      <c r="A53" s="22"/>
      <c r="B53" s="12"/>
      <c r="C53" s="12"/>
      <c r="D53" s="5"/>
      <c r="E53" s="29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</row>
  </sheetData>
  <sheetProtection/>
  <mergeCells count="7">
    <mergeCell ref="A22:A23"/>
    <mergeCell ref="B3:C3"/>
    <mergeCell ref="B4:C5"/>
    <mergeCell ref="F3:F6"/>
    <mergeCell ref="D4:D7"/>
    <mergeCell ref="A14:A16"/>
    <mergeCell ref="A19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P65"/>
  <sheetViews>
    <sheetView zoomScalePageLayoutView="0" workbookViewId="0" topLeftCell="A8">
      <selection activeCell="C14" sqref="C14"/>
    </sheetView>
  </sheetViews>
  <sheetFormatPr defaultColWidth="12.28125" defaultRowHeight="15"/>
  <cols>
    <col min="1" max="1" width="4.140625" style="22" customWidth="1"/>
    <col min="2" max="2" width="12.28125" style="22" customWidth="1"/>
    <col min="3" max="3" width="15.421875" style="22" customWidth="1"/>
    <col min="4" max="4" width="12.28125" style="5" customWidth="1"/>
    <col min="5" max="5" width="12.28125" style="29" customWidth="1"/>
    <col min="6" max="6" width="10.00390625" style="22" customWidth="1"/>
    <col min="7" max="7" width="11.00390625" style="22" customWidth="1"/>
    <col min="8" max="47" width="4.28125" style="22" customWidth="1"/>
    <col min="48" max="51" width="3.140625" style="22" customWidth="1"/>
    <col min="52" max="16384" width="12.28125" style="22" customWidth="1"/>
  </cols>
  <sheetData>
    <row r="1" ht="8.25" customHeight="1"/>
    <row r="2" spans="2:47" ht="14.25">
      <c r="B2" s="30"/>
      <c r="E2" s="31"/>
      <c r="G2" s="32" t="s">
        <v>27</v>
      </c>
      <c r="H2" s="33">
        <v>1</v>
      </c>
      <c r="I2" s="33">
        <v>2</v>
      </c>
      <c r="J2" s="33">
        <v>3</v>
      </c>
      <c r="K2" s="33">
        <v>4</v>
      </c>
      <c r="L2" s="33">
        <v>5</v>
      </c>
      <c r="M2" s="33">
        <v>6</v>
      </c>
      <c r="N2" s="33">
        <v>7</v>
      </c>
      <c r="O2" s="33">
        <v>8</v>
      </c>
      <c r="P2" s="33">
        <v>9</v>
      </c>
      <c r="Q2" s="33">
        <v>10</v>
      </c>
      <c r="R2" s="33">
        <v>11</v>
      </c>
      <c r="S2" s="33">
        <v>12</v>
      </c>
      <c r="T2" s="33">
        <v>13</v>
      </c>
      <c r="U2" s="33">
        <v>14</v>
      </c>
      <c r="V2" s="33">
        <v>15</v>
      </c>
      <c r="W2" s="33">
        <v>16</v>
      </c>
      <c r="X2" s="33">
        <v>17</v>
      </c>
      <c r="Y2" s="33">
        <v>18</v>
      </c>
      <c r="Z2" s="33">
        <v>19</v>
      </c>
      <c r="AA2" s="33">
        <v>20</v>
      </c>
      <c r="AB2" s="33">
        <v>21</v>
      </c>
      <c r="AC2" s="33">
        <v>22</v>
      </c>
      <c r="AD2" s="33">
        <v>23</v>
      </c>
      <c r="AE2" s="33">
        <v>24</v>
      </c>
      <c r="AF2" s="33">
        <v>25</v>
      </c>
      <c r="AG2" s="33">
        <v>26</v>
      </c>
      <c r="AH2" s="33">
        <v>27</v>
      </c>
      <c r="AI2" s="33">
        <v>28</v>
      </c>
      <c r="AJ2" s="33">
        <v>29</v>
      </c>
      <c r="AK2" s="33">
        <v>30</v>
      </c>
      <c r="AL2" s="33">
        <v>31</v>
      </c>
      <c r="AM2" s="33">
        <v>32</v>
      </c>
      <c r="AN2" s="33">
        <v>33</v>
      </c>
      <c r="AO2" s="33">
        <v>34</v>
      </c>
      <c r="AP2" s="33">
        <v>35</v>
      </c>
      <c r="AQ2" s="33">
        <v>36</v>
      </c>
      <c r="AR2" s="33">
        <v>37</v>
      </c>
      <c r="AS2" s="33">
        <v>38</v>
      </c>
      <c r="AT2" s="33">
        <v>39</v>
      </c>
      <c r="AU2" s="33">
        <v>40</v>
      </c>
    </row>
    <row r="3" spans="2:47" s="34" customFormat="1" ht="22.5">
      <c r="B3" s="151" t="s">
        <v>0</v>
      </c>
      <c r="C3" s="151"/>
      <c r="D3" s="35"/>
      <c r="E3" s="36"/>
      <c r="F3" s="161" t="s">
        <v>48</v>
      </c>
      <c r="G3" s="37" t="s">
        <v>29</v>
      </c>
      <c r="H3" s="38">
        <v>41</v>
      </c>
      <c r="I3" s="39">
        <v>37</v>
      </c>
      <c r="J3" s="38">
        <v>37</v>
      </c>
      <c r="K3" s="39">
        <v>36</v>
      </c>
      <c r="L3" s="38">
        <v>38</v>
      </c>
      <c r="M3" s="39">
        <v>39</v>
      </c>
      <c r="N3" s="38">
        <v>24</v>
      </c>
      <c r="O3" s="39">
        <v>30</v>
      </c>
      <c r="P3" s="38">
        <v>36</v>
      </c>
      <c r="Q3" s="39">
        <v>17</v>
      </c>
      <c r="R3" s="40">
        <v>7.5</v>
      </c>
      <c r="S3" s="41">
        <v>12.5</v>
      </c>
      <c r="T3" s="40">
        <v>13</v>
      </c>
      <c r="U3" s="41">
        <v>41</v>
      </c>
      <c r="V3" s="40">
        <v>8.5</v>
      </c>
      <c r="W3" s="41">
        <v>34</v>
      </c>
      <c r="X3" s="40">
        <v>31</v>
      </c>
      <c r="Y3" s="41">
        <v>27</v>
      </c>
      <c r="Z3" s="40">
        <v>26</v>
      </c>
      <c r="AA3" s="41">
        <v>41</v>
      </c>
      <c r="AB3" s="38">
        <v>42</v>
      </c>
      <c r="AC3" s="39">
        <v>36</v>
      </c>
      <c r="AD3" s="38">
        <v>34</v>
      </c>
      <c r="AE3" s="39">
        <v>18</v>
      </c>
      <c r="AF3" s="38">
        <v>27</v>
      </c>
      <c r="AG3" s="39">
        <v>31</v>
      </c>
      <c r="AH3" s="38">
        <v>12</v>
      </c>
      <c r="AI3" s="39">
        <v>35</v>
      </c>
      <c r="AJ3" s="38">
        <v>41</v>
      </c>
      <c r="AK3" s="39">
        <v>37</v>
      </c>
      <c r="AL3" s="40">
        <v>20</v>
      </c>
      <c r="AM3" s="41">
        <v>37</v>
      </c>
      <c r="AN3" s="40">
        <v>42</v>
      </c>
      <c r="AO3" s="41">
        <v>33</v>
      </c>
      <c r="AP3" s="40">
        <v>24</v>
      </c>
      <c r="AQ3" s="41">
        <v>30</v>
      </c>
      <c r="AR3" s="40">
        <v>15</v>
      </c>
      <c r="AS3" s="41">
        <v>32</v>
      </c>
      <c r="AT3" s="40">
        <v>20</v>
      </c>
      <c r="AU3" s="41">
        <v>35</v>
      </c>
    </row>
    <row r="4" spans="2:47" ht="28.5" customHeight="1">
      <c r="B4" s="152" t="s">
        <v>103</v>
      </c>
      <c r="C4" s="153"/>
      <c r="D4" s="162" t="s">
        <v>30</v>
      </c>
      <c r="E4" s="42"/>
      <c r="F4" s="161"/>
      <c r="G4" s="32" t="s">
        <v>31</v>
      </c>
      <c r="H4" s="43">
        <v>40</v>
      </c>
      <c r="I4" s="44">
        <v>35</v>
      </c>
      <c r="J4" s="43">
        <v>40</v>
      </c>
      <c r="K4" s="44">
        <v>25</v>
      </c>
      <c r="L4" s="43">
        <v>40</v>
      </c>
      <c r="M4" s="44">
        <v>40</v>
      </c>
      <c r="N4" s="43">
        <v>35</v>
      </c>
      <c r="O4" s="44">
        <v>40</v>
      </c>
      <c r="P4" s="43">
        <v>25</v>
      </c>
      <c r="Q4" s="44">
        <v>15</v>
      </c>
      <c r="R4" s="45">
        <v>20</v>
      </c>
      <c r="S4" s="46">
        <v>15</v>
      </c>
      <c r="T4" s="45">
        <v>15</v>
      </c>
      <c r="U4" s="46">
        <v>40</v>
      </c>
      <c r="V4" s="45">
        <v>20</v>
      </c>
      <c r="W4" s="46">
        <v>25</v>
      </c>
      <c r="X4" s="45">
        <v>40</v>
      </c>
      <c r="Y4" s="46">
        <v>40</v>
      </c>
      <c r="Z4" s="45">
        <v>20</v>
      </c>
      <c r="AA4" s="46">
        <v>40</v>
      </c>
      <c r="AB4" s="43">
        <v>40</v>
      </c>
      <c r="AC4" s="44">
        <v>25</v>
      </c>
      <c r="AD4" s="43">
        <v>35</v>
      </c>
      <c r="AE4" s="44">
        <v>15</v>
      </c>
      <c r="AF4" s="43">
        <v>40</v>
      </c>
      <c r="AG4" s="44">
        <v>40</v>
      </c>
      <c r="AH4" s="43">
        <v>15</v>
      </c>
      <c r="AI4" s="44">
        <v>25</v>
      </c>
      <c r="AJ4" s="43">
        <v>40</v>
      </c>
      <c r="AK4" s="44">
        <v>38</v>
      </c>
      <c r="AL4" s="45">
        <v>15</v>
      </c>
      <c r="AM4" s="46">
        <v>36</v>
      </c>
      <c r="AN4" s="45">
        <v>40</v>
      </c>
      <c r="AO4" s="46">
        <v>30</v>
      </c>
      <c r="AP4" s="45">
        <v>40</v>
      </c>
      <c r="AQ4" s="46">
        <v>40</v>
      </c>
      <c r="AR4" s="45">
        <v>15</v>
      </c>
      <c r="AS4" s="46">
        <v>30</v>
      </c>
      <c r="AT4" s="45">
        <v>15</v>
      </c>
      <c r="AU4" s="46">
        <v>35</v>
      </c>
    </row>
    <row r="5" spans="1:250" ht="60">
      <c r="A5" s="50"/>
      <c r="B5" s="152"/>
      <c r="C5" s="153"/>
      <c r="D5" s="162"/>
      <c r="E5" s="47"/>
      <c r="F5" s="161"/>
      <c r="G5" s="48" t="s">
        <v>32</v>
      </c>
      <c r="H5" s="49"/>
      <c r="I5" s="49"/>
      <c r="J5" s="49"/>
      <c r="K5" s="49"/>
      <c r="L5" s="49"/>
      <c r="M5" s="49"/>
      <c r="N5" s="49" t="s">
        <v>166</v>
      </c>
      <c r="O5" s="49" t="s">
        <v>166</v>
      </c>
      <c r="P5" s="49"/>
      <c r="Q5" s="49"/>
      <c r="R5" s="49"/>
      <c r="S5" s="49"/>
      <c r="T5" s="49"/>
      <c r="U5" s="49"/>
      <c r="V5" s="49"/>
      <c r="W5" s="49"/>
      <c r="X5" s="49" t="s">
        <v>167</v>
      </c>
      <c r="Y5" s="49" t="s">
        <v>167</v>
      </c>
      <c r="Z5" s="49"/>
      <c r="AA5" s="49"/>
      <c r="AB5" s="49"/>
      <c r="AC5" s="49"/>
      <c r="AD5" s="49"/>
      <c r="AE5" s="49"/>
      <c r="AF5" s="49" t="s">
        <v>166</v>
      </c>
      <c r="AG5" s="49" t="s">
        <v>166</v>
      </c>
      <c r="AH5" s="49"/>
      <c r="AI5" s="49"/>
      <c r="AJ5" s="49"/>
      <c r="AK5" s="49"/>
      <c r="AL5" s="49"/>
      <c r="AM5" s="49"/>
      <c r="AN5" s="49"/>
      <c r="AO5" s="49"/>
      <c r="AP5" s="49" t="s">
        <v>167</v>
      </c>
      <c r="AQ5" s="49" t="s">
        <v>167</v>
      </c>
      <c r="AR5" s="49"/>
      <c r="AS5" s="49"/>
      <c r="AT5" s="49"/>
      <c r="AU5" s="49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</row>
    <row r="6" spans="1:250" ht="14.25">
      <c r="A6" s="50"/>
      <c r="B6" s="75"/>
      <c r="C6" s="75"/>
      <c r="D6" s="162"/>
      <c r="E6" s="47"/>
      <c r="F6" s="161"/>
      <c r="G6" s="48"/>
      <c r="H6" s="51"/>
      <c r="I6" s="52"/>
      <c r="J6" s="51"/>
      <c r="K6" s="52"/>
      <c r="L6" s="51"/>
      <c r="M6" s="52"/>
      <c r="N6" s="51"/>
      <c r="O6" s="52"/>
      <c r="P6" s="51"/>
      <c r="Q6" s="52"/>
      <c r="R6" s="53"/>
      <c r="S6" s="54"/>
      <c r="T6" s="53"/>
      <c r="U6" s="54"/>
      <c r="V6" s="53"/>
      <c r="W6" s="54"/>
      <c r="X6" s="53"/>
      <c r="Y6" s="54"/>
      <c r="Z6" s="53"/>
      <c r="AA6" s="54"/>
      <c r="AB6" s="51"/>
      <c r="AC6" s="52"/>
      <c r="AD6" s="51"/>
      <c r="AE6" s="52"/>
      <c r="AF6" s="51"/>
      <c r="AG6" s="52"/>
      <c r="AH6" s="51"/>
      <c r="AI6" s="52"/>
      <c r="AJ6" s="51"/>
      <c r="AK6" s="52"/>
      <c r="AL6" s="53"/>
      <c r="AM6" s="54"/>
      <c r="AN6" s="53"/>
      <c r="AO6" s="54"/>
      <c r="AP6" s="53"/>
      <c r="AQ6" s="54"/>
      <c r="AR6" s="53"/>
      <c r="AS6" s="54"/>
      <c r="AT6" s="53"/>
      <c r="AU6" s="54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</row>
    <row r="7" spans="1:250" ht="14.25">
      <c r="A7" s="50"/>
      <c r="B7" s="55" t="s">
        <v>33</v>
      </c>
      <c r="C7" s="55" t="s">
        <v>34</v>
      </c>
      <c r="D7" s="162"/>
      <c r="E7" s="56" t="s">
        <v>35</v>
      </c>
      <c r="F7" s="55" t="s">
        <v>36</v>
      </c>
      <c r="G7" s="57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</row>
    <row r="8" spans="18:43" ht="14.25">
      <c r="R8" s="1"/>
      <c r="W8" s="1"/>
      <c r="AL8" s="1"/>
      <c r="AQ8" s="1"/>
    </row>
    <row r="9" spans="1:51" ht="14.25">
      <c r="A9" s="59">
        <v>1</v>
      </c>
      <c r="B9" s="60" t="s">
        <v>58</v>
      </c>
      <c r="C9" s="60" t="s">
        <v>59</v>
      </c>
      <c r="D9" s="67">
        <f aca="true" t="shared" si="0" ref="D9:D41">F9/$F$42</f>
        <v>1</v>
      </c>
      <c r="E9" s="32"/>
      <c r="F9" s="60">
        <f aca="true" t="shared" si="1" ref="F9:F28">SUM(AV9:AY9)</f>
        <v>74</v>
      </c>
      <c r="G9" s="60"/>
      <c r="H9" s="63">
        <v>2</v>
      </c>
      <c r="I9" s="64">
        <v>2</v>
      </c>
      <c r="J9" s="63">
        <v>2</v>
      </c>
      <c r="K9" s="64">
        <v>2</v>
      </c>
      <c r="L9" s="63">
        <v>1</v>
      </c>
      <c r="M9" s="64">
        <v>2</v>
      </c>
      <c r="N9" s="63">
        <v>1</v>
      </c>
      <c r="O9" s="64">
        <v>1</v>
      </c>
      <c r="P9" s="63">
        <v>2</v>
      </c>
      <c r="Q9" s="64">
        <v>2</v>
      </c>
      <c r="R9" s="65">
        <v>2</v>
      </c>
      <c r="S9" s="66">
        <v>2</v>
      </c>
      <c r="T9" s="65">
        <v>1</v>
      </c>
      <c r="U9" s="66">
        <v>2</v>
      </c>
      <c r="V9" s="65">
        <v>2</v>
      </c>
      <c r="W9" s="66">
        <v>2</v>
      </c>
      <c r="X9" s="65">
        <v>2</v>
      </c>
      <c r="Y9" s="66">
        <v>2</v>
      </c>
      <c r="Z9" s="65">
        <v>2</v>
      </c>
      <c r="AA9" s="66">
        <v>2</v>
      </c>
      <c r="AB9" s="63">
        <v>2</v>
      </c>
      <c r="AC9" s="64">
        <v>2</v>
      </c>
      <c r="AD9" s="63">
        <v>2</v>
      </c>
      <c r="AE9" s="64">
        <v>2</v>
      </c>
      <c r="AF9" s="63">
        <v>2</v>
      </c>
      <c r="AG9" s="64">
        <v>2</v>
      </c>
      <c r="AH9" s="63">
        <v>2</v>
      </c>
      <c r="AI9" s="64">
        <v>2</v>
      </c>
      <c r="AJ9" s="63">
        <v>1</v>
      </c>
      <c r="AK9" s="64">
        <v>2</v>
      </c>
      <c r="AL9" s="65">
        <v>2</v>
      </c>
      <c r="AM9" s="66">
        <v>2</v>
      </c>
      <c r="AN9" s="65">
        <v>1</v>
      </c>
      <c r="AO9" s="66">
        <v>2</v>
      </c>
      <c r="AP9" s="65">
        <v>2</v>
      </c>
      <c r="AQ9" s="66">
        <v>2</v>
      </c>
      <c r="AR9" s="65">
        <v>2</v>
      </c>
      <c r="AS9" s="66">
        <v>2</v>
      </c>
      <c r="AT9" s="65">
        <v>2</v>
      </c>
      <c r="AU9" s="66">
        <v>2</v>
      </c>
      <c r="AV9" s="22">
        <f aca="true" t="shared" si="2" ref="AV9:AV41">SUM(H9:Q9)</f>
        <v>17</v>
      </c>
      <c r="AW9" s="22">
        <f aca="true" t="shared" si="3" ref="AW9:AW41">SUM(R9:AA9)</f>
        <v>19</v>
      </c>
      <c r="AX9" s="22">
        <f aca="true" t="shared" si="4" ref="AX9:AX41">SUM(AB9:AK9)</f>
        <v>19</v>
      </c>
      <c r="AY9" s="22">
        <f aca="true" t="shared" si="5" ref="AY9:AY41">SUM(AL9:AU9)</f>
        <v>19</v>
      </c>
    </row>
    <row r="10" spans="1:51" ht="14.25">
      <c r="A10" s="59">
        <v>2</v>
      </c>
      <c r="B10" s="60" t="s">
        <v>51</v>
      </c>
      <c r="C10" s="60" t="s">
        <v>125</v>
      </c>
      <c r="D10" s="67">
        <f t="shared" si="0"/>
        <v>0.9459459459459459</v>
      </c>
      <c r="E10" s="68"/>
      <c r="F10" s="60">
        <f t="shared" si="1"/>
        <v>70</v>
      </c>
      <c r="G10" s="60"/>
      <c r="H10" s="63">
        <v>1</v>
      </c>
      <c r="I10" s="64">
        <v>2</v>
      </c>
      <c r="J10" s="63">
        <v>2</v>
      </c>
      <c r="K10" s="64">
        <v>2</v>
      </c>
      <c r="L10" s="63">
        <v>2</v>
      </c>
      <c r="M10" s="64">
        <v>1</v>
      </c>
      <c r="N10" s="63">
        <v>2</v>
      </c>
      <c r="O10" s="64">
        <v>2</v>
      </c>
      <c r="P10" s="63">
        <v>1</v>
      </c>
      <c r="Q10" s="64">
        <v>1</v>
      </c>
      <c r="R10" s="65">
        <v>2</v>
      </c>
      <c r="S10" s="66">
        <v>2</v>
      </c>
      <c r="T10" s="65">
        <v>2</v>
      </c>
      <c r="U10" s="66">
        <v>2</v>
      </c>
      <c r="V10" s="65">
        <v>1</v>
      </c>
      <c r="W10" s="66">
        <v>2</v>
      </c>
      <c r="X10" s="65">
        <v>2</v>
      </c>
      <c r="Y10" s="66">
        <v>2</v>
      </c>
      <c r="Z10" s="65">
        <v>2</v>
      </c>
      <c r="AA10" s="66">
        <v>2</v>
      </c>
      <c r="AB10" s="63">
        <v>2</v>
      </c>
      <c r="AC10" s="64">
        <v>2</v>
      </c>
      <c r="AD10" s="63">
        <v>2</v>
      </c>
      <c r="AE10" s="64">
        <v>2</v>
      </c>
      <c r="AF10" s="63">
        <v>2</v>
      </c>
      <c r="AG10" s="64">
        <v>2</v>
      </c>
      <c r="AH10" s="63">
        <v>1</v>
      </c>
      <c r="AI10" s="64">
        <v>1</v>
      </c>
      <c r="AJ10" s="63">
        <v>2</v>
      </c>
      <c r="AK10" s="64">
        <v>2</v>
      </c>
      <c r="AL10" s="65">
        <v>2</v>
      </c>
      <c r="AM10" s="66">
        <v>2</v>
      </c>
      <c r="AN10" s="65">
        <v>2</v>
      </c>
      <c r="AO10" s="66">
        <v>1</v>
      </c>
      <c r="AP10" s="65">
        <v>2</v>
      </c>
      <c r="AQ10" s="66">
        <v>1</v>
      </c>
      <c r="AR10" s="65">
        <v>2</v>
      </c>
      <c r="AS10" s="66">
        <v>1</v>
      </c>
      <c r="AT10" s="65">
        <v>2</v>
      </c>
      <c r="AU10" s="66">
        <v>2</v>
      </c>
      <c r="AV10" s="22">
        <f t="shared" si="2"/>
        <v>16</v>
      </c>
      <c r="AW10" s="22">
        <f t="shared" si="3"/>
        <v>19</v>
      </c>
      <c r="AX10" s="22">
        <f t="shared" si="4"/>
        <v>18</v>
      </c>
      <c r="AY10" s="22">
        <f t="shared" si="5"/>
        <v>17</v>
      </c>
    </row>
    <row r="11" spans="1:51" ht="14.25">
      <c r="A11" s="59">
        <v>3</v>
      </c>
      <c r="B11" s="60" t="s">
        <v>84</v>
      </c>
      <c r="C11" s="60" t="s">
        <v>85</v>
      </c>
      <c r="D11" s="67">
        <f t="shared" si="0"/>
        <v>0.9324324324324325</v>
      </c>
      <c r="E11" s="68"/>
      <c r="F11" s="60">
        <f t="shared" si="1"/>
        <v>69</v>
      </c>
      <c r="G11" s="60"/>
      <c r="H11" s="63">
        <v>1</v>
      </c>
      <c r="I11" s="64">
        <v>2</v>
      </c>
      <c r="J11" s="63">
        <v>2</v>
      </c>
      <c r="K11" s="64">
        <v>1</v>
      </c>
      <c r="L11" s="63">
        <v>1</v>
      </c>
      <c r="M11" s="64">
        <v>2</v>
      </c>
      <c r="N11" s="63">
        <v>1</v>
      </c>
      <c r="O11" s="64">
        <v>1</v>
      </c>
      <c r="P11" s="63">
        <v>2</v>
      </c>
      <c r="Q11" s="64">
        <v>2</v>
      </c>
      <c r="R11" s="65">
        <v>1</v>
      </c>
      <c r="S11" s="66">
        <v>1</v>
      </c>
      <c r="T11" s="65">
        <v>2</v>
      </c>
      <c r="U11" s="66">
        <v>2</v>
      </c>
      <c r="V11" s="65">
        <v>2</v>
      </c>
      <c r="W11" s="66">
        <v>2</v>
      </c>
      <c r="X11" s="65">
        <v>2</v>
      </c>
      <c r="Y11" s="66">
        <v>1</v>
      </c>
      <c r="Z11" s="65">
        <v>2</v>
      </c>
      <c r="AA11" s="66">
        <v>2</v>
      </c>
      <c r="AB11" s="63">
        <v>2</v>
      </c>
      <c r="AC11" s="64">
        <v>2</v>
      </c>
      <c r="AD11" s="63">
        <v>2</v>
      </c>
      <c r="AE11" s="64">
        <v>2</v>
      </c>
      <c r="AF11" s="63">
        <v>2</v>
      </c>
      <c r="AG11" s="64">
        <v>2</v>
      </c>
      <c r="AH11" s="63">
        <v>2</v>
      </c>
      <c r="AI11" s="64">
        <v>2</v>
      </c>
      <c r="AJ11" s="63">
        <v>2</v>
      </c>
      <c r="AK11" s="64">
        <v>2</v>
      </c>
      <c r="AL11" s="65">
        <v>2</v>
      </c>
      <c r="AM11" s="66">
        <v>1</v>
      </c>
      <c r="AN11" s="65">
        <v>1</v>
      </c>
      <c r="AO11" s="66">
        <v>2</v>
      </c>
      <c r="AP11" s="65">
        <v>2</v>
      </c>
      <c r="AQ11" s="66">
        <v>1</v>
      </c>
      <c r="AR11" s="65">
        <v>2</v>
      </c>
      <c r="AS11" s="66">
        <v>2</v>
      </c>
      <c r="AT11" s="65">
        <v>2</v>
      </c>
      <c r="AU11" s="66">
        <v>2</v>
      </c>
      <c r="AV11" s="22">
        <f t="shared" si="2"/>
        <v>15</v>
      </c>
      <c r="AW11" s="22">
        <f t="shared" si="3"/>
        <v>17</v>
      </c>
      <c r="AX11" s="22">
        <f t="shared" si="4"/>
        <v>20</v>
      </c>
      <c r="AY11" s="22">
        <f t="shared" si="5"/>
        <v>17</v>
      </c>
    </row>
    <row r="12" spans="1:51" ht="14.25">
      <c r="A12" s="59">
        <v>4</v>
      </c>
      <c r="B12" s="60" t="s">
        <v>51</v>
      </c>
      <c r="C12" s="60" t="s">
        <v>52</v>
      </c>
      <c r="D12" s="67">
        <f t="shared" si="0"/>
        <v>0.918918918918919</v>
      </c>
      <c r="E12" s="68"/>
      <c r="F12" s="60">
        <f t="shared" si="1"/>
        <v>68</v>
      </c>
      <c r="G12" s="60"/>
      <c r="H12" s="63">
        <v>1</v>
      </c>
      <c r="I12" s="64">
        <v>2</v>
      </c>
      <c r="J12" s="63">
        <v>2</v>
      </c>
      <c r="K12" s="64">
        <v>2</v>
      </c>
      <c r="L12" s="63">
        <v>2</v>
      </c>
      <c r="M12" s="64">
        <v>1</v>
      </c>
      <c r="N12" s="63">
        <v>2</v>
      </c>
      <c r="O12" s="64">
        <v>1</v>
      </c>
      <c r="P12" s="63">
        <v>2</v>
      </c>
      <c r="Q12" s="64">
        <v>2</v>
      </c>
      <c r="R12" s="65">
        <v>2</v>
      </c>
      <c r="S12" s="66">
        <v>2</v>
      </c>
      <c r="T12" s="65">
        <v>2</v>
      </c>
      <c r="U12" s="66">
        <v>2</v>
      </c>
      <c r="V12" s="65">
        <v>2</v>
      </c>
      <c r="W12" s="66">
        <v>2</v>
      </c>
      <c r="X12" s="65">
        <v>1</v>
      </c>
      <c r="Y12" s="66">
        <v>1</v>
      </c>
      <c r="Z12" s="65">
        <v>2</v>
      </c>
      <c r="AA12" s="66">
        <v>2</v>
      </c>
      <c r="AB12" s="63">
        <v>1</v>
      </c>
      <c r="AC12" s="64">
        <v>1</v>
      </c>
      <c r="AD12" s="63">
        <v>2</v>
      </c>
      <c r="AE12" s="64">
        <v>2</v>
      </c>
      <c r="AF12" s="63">
        <v>2</v>
      </c>
      <c r="AG12" s="64">
        <v>1</v>
      </c>
      <c r="AH12" s="63">
        <v>2</v>
      </c>
      <c r="AI12" s="64">
        <v>1</v>
      </c>
      <c r="AJ12" s="63">
        <v>2</v>
      </c>
      <c r="AK12" s="64">
        <v>1</v>
      </c>
      <c r="AL12" s="65">
        <v>1</v>
      </c>
      <c r="AM12" s="66">
        <v>2</v>
      </c>
      <c r="AN12" s="65">
        <v>2</v>
      </c>
      <c r="AO12" s="66">
        <v>2</v>
      </c>
      <c r="AP12" s="65">
        <v>1</v>
      </c>
      <c r="AQ12" s="66">
        <v>2</v>
      </c>
      <c r="AR12" s="65">
        <v>2</v>
      </c>
      <c r="AS12" s="66">
        <v>2</v>
      </c>
      <c r="AT12" s="65">
        <v>2</v>
      </c>
      <c r="AU12" s="66">
        <v>2</v>
      </c>
      <c r="AV12" s="22">
        <f t="shared" si="2"/>
        <v>17</v>
      </c>
      <c r="AW12" s="22">
        <f t="shared" si="3"/>
        <v>18</v>
      </c>
      <c r="AX12" s="22">
        <f t="shared" si="4"/>
        <v>15</v>
      </c>
      <c r="AY12" s="22">
        <f t="shared" si="5"/>
        <v>18</v>
      </c>
    </row>
    <row r="13" spans="1:51" ht="14.25">
      <c r="A13" s="59">
        <v>5</v>
      </c>
      <c r="B13" s="60" t="s">
        <v>38</v>
      </c>
      <c r="C13" s="60" t="s">
        <v>120</v>
      </c>
      <c r="D13" s="67">
        <f t="shared" si="0"/>
        <v>0.8918918918918919</v>
      </c>
      <c r="E13" s="68"/>
      <c r="F13" s="60">
        <f t="shared" si="1"/>
        <v>66</v>
      </c>
      <c r="G13" s="60"/>
      <c r="H13" s="63">
        <v>2</v>
      </c>
      <c r="I13" s="64">
        <v>2</v>
      </c>
      <c r="J13" s="63">
        <v>2</v>
      </c>
      <c r="K13" s="64">
        <v>1</v>
      </c>
      <c r="L13" s="63">
        <v>1</v>
      </c>
      <c r="M13" s="64">
        <v>2</v>
      </c>
      <c r="N13" s="63">
        <v>1</v>
      </c>
      <c r="O13" s="64">
        <v>2</v>
      </c>
      <c r="P13" s="63">
        <v>2</v>
      </c>
      <c r="Q13" s="64">
        <v>2</v>
      </c>
      <c r="R13" s="65">
        <v>2</v>
      </c>
      <c r="S13" s="66">
        <v>2</v>
      </c>
      <c r="T13" s="65">
        <v>2</v>
      </c>
      <c r="U13" s="66">
        <v>1</v>
      </c>
      <c r="V13" s="65">
        <v>2</v>
      </c>
      <c r="W13" s="66">
        <v>2</v>
      </c>
      <c r="X13" s="65">
        <v>1</v>
      </c>
      <c r="Y13" s="66">
        <v>2</v>
      </c>
      <c r="Z13" s="65">
        <v>2</v>
      </c>
      <c r="AA13" s="66">
        <v>2</v>
      </c>
      <c r="AB13" s="63">
        <v>2</v>
      </c>
      <c r="AC13" s="64">
        <v>2</v>
      </c>
      <c r="AD13" s="63">
        <v>1</v>
      </c>
      <c r="AE13" s="64">
        <v>2</v>
      </c>
      <c r="AF13" s="63">
        <v>2</v>
      </c>
      <c r="AG13" s="64">
        <v>2</v>
      </c>
      <c r="AH13" s="63">
        <v>2</v>
      </c>
      <c r="AI13" s="64">
        <v>2</v>
      </c>
      <c r="AJ13" s="63">
        <v>1</v>
      </c>
      <c r="AK13" s="64">
        <v>1</v>
      </c>
      <c r="AL13" s="65">
        <v>2</v>
      </c>
      <c r="AM13" s="66">
        <v>1</v>
      </c>
      <c r="AN13" s="65">
        <v>1</v>
      </c>
      <c r="AO13" s="66">
        <v>1</v>
      </c>
      <c r="AP13" s="65">
        <v>2</v>
      </c>
      <c r="AQ13" s="66">
        <v>1</v>
      </c>
      <c r="AR13" s="65">
        <v>2</v>
      </c>
      <c r="AS13" s="66">
        <v>1</v>
      </c>
      <c r="AT13" s="65">
        <v>2</v>
      </c>
      <c r="AU13" s="66">
        <v>1</v>
      </c>
      <c r="AV13" s="22">
        <f t="shared" si="2"/>
        <v>17</v>
      </c>
      <c r="AW13" s="22">
        <f t="shared" si="3"/>
        <v>18</v>
      </c>
      <c r="AX13" s="22">
        <f t="shared" si="4"/>
        <v>17</v>
      </c>
      <c r="AY13" s="22">
        <f t="shared" si="5"/>
        <v>14</v>
      </c>
    </row>
    <row r="14" spans="1:51" ht="14.25">
      <c r="A14" s="149">
        <v>6</v>
      </c>
      <c r="B14" s="60" t="s">
        <v>110</v>
      </c>
      <c r="C14" s="60" t="s">
        <v>111</v>
      </c>
      <c r="D14" s="67">
        <f t="shared" si="0"/>
        <v>0.8783783783783784</v>
      </c>
      <c r="E14" s="68"/>
      <c r="F14" s="68">
        <f t="shared" si="1"/>
        <v>65</v>
      </c>
      <c r="G14" s="60"/>
      <c r="H14" s="63">
        <v>2</v>
      </c>
      <c r="I14" s="64">
        <v>2</v>
      </c>
      <c r="J14" s="63">
        <v>2</v>
      </c>
      <c r="K14" s="64">
        <v>2</v>
      </c>
      <c r="L14" s="63">
        <v>1</v>
      </c>
      <c r="M14" s="64">
        <v>1</v>
      </c>
      <c r="N14" s="63">
        <v>1</v>
      </c>
      <c r="O14" s="64">
        <v>1</v>
      </c>
      <c r="P14" s="63">
        <v>1</v>
      </c>
      <c r="Q14" s="64">
        <v>1</v>
      </c>
      <c r="R14" s="65">
        <v>1</v>
      </c>
      <c r="S14" s="66">
        <v>2</v>
      </c>
      <c r="T14" s="65">
        <v>2</v>
      </c>
      <c r="U14" s="66">
        <v>2</v>
      </c>
      <c r="V14" s="65">
        <v>2</v>
      </c>
      <c r="W14" s="66">
        <v>2</v>
      </c>
      <c r="X14" s="65">
        <v>2</v>
      </c>
      <c r="Y14" s="66">
        <v>2</v>
      </c>
      <c r="Z14" s="65">
        <v>1</v>
      </c>
      <c r="AA14" s="66">
        <v>2</v>
      </c>
      <c r="AB14" s="63">
        <v>2</v>
      </c>
      <c r="AC14" s="64">
        <v>2</v>
      </c>
      <c r="AD14" s="63">
        <v>2</v>
      </c>
      <c r="AE14" s="64">
        <v>1</v>
      </c>
      <c r="AF14" s="63">
        <v>1</v>
      </c>
      <c r="AG14" s="64">
        <v>1</v>
      </c>
      <c r="AH14" s="63">
        <v>2</v>
      </c>
      <c r="AI14" s="64">
        <v>2</v>
      </c>
      <c r="AJ14" s="63">
        <v>2</v>
      </c>
      <c r="AK14" s="64">
        <v>2</v>
      </c>
      <c r="AL14" s="65">
        <v>2</v>
      </c>
      <c r="AM14" s="66">
        <v>2</v>
      </c>
      <c r="AN14" s="65">
        <v>1</v>
      </c>
      <c r="AO14" s="66">
        <v>2</v>
      </c>
      <c r="AP14" s="65">
        <v>1</v>
      </c>
      <c r="AQ14" s="66">
        <v>1</v>
      </c>
      <c r="AR14" s="65">
        <v>2</v>
      </c>
      <c r="AS14" s="66">
        <v>2</v>
      </c>
      <c r="AT14" s="65">
        <v>1</v>
      </c>
      <c r="AU14" s="66">
        <v>2</v>
      </c>
      <c r="AV14" s="22">
        <f t="shared" si="2"/>
        <v>14</v>
      </c>
      <c r="AW14" s="22">
        <f t="shared" si="3"/>
        <v>18</v>
      </c>
      <c r="AX14" s="22">
        <f t="shared" si="4"/>
        <v>17</v>
      </c>
      <c r="AY14" s="22">
        <f t="shared" si="5"/>
        <v>16</v>
      </c>
    </row>
    <row r="15" spans="1:51" ht="14.25">
      <c r="A15" s="160"/>
      <c r="B15" s="60" t="s">
        <v>130</v>
      </c>
      <c r="C15" s="60" t="s">
        <v>148</v>
      </c>
      <c r="D15" s="67">
        <f t="shared" si="0"/>
        <v>0.8783783783783784</v>
      </c>
      <c r="E15" s="68"/>
      <c r="F15" s="60">
        <f t="shared" si="1"/>
        <v>65</v>
      </c>
      <c r="G15" s="60"/>
      <c r="H15" s="63">
        <v>1</v>
      </c>
      <c r="I15" s="64">
        <v>1</v>
      </c>
      <c r="J15" s="63">
        <v>2</v>
      </c>
      <c r="K15" s="64">
        <v>1</v>
      </c>
      <c r="L15" s="63">
        <v>1</v>
      </c>
      <c r="M15" s="64">
        <v>2</v>
      </c>
      <c r="N15" s="63">
        <v>1</v>
      </c>
      <c r="O15" s="64">
        <v>2</v>
      </c>
      <c r="P15" s="63">
        <v>2</v>
      </c>
      <c r="Q15" s="64">
        <v>2</v>
      </c>
      <c r="R15" s="65">
        <v>2</v>
      </c>
      <c r="S15" s="66">
        <v>2</v>
      </c>
      <c r="T15" s="65">
        <v>2</v>
      </c>
      <c r="U15" s="66">
        <v>2</v>
      </c>
      <c r="V15" s="65">
        <v>2</v>
      </c>
      <c r="W15" s="66">
        <v>2</v>
      </c>
      <c r="X15" s="65">
        <v>2</v>
      </c>
      <c r="Y15" s="66">
        <v>2</v>
      </c>
      <c r="Z15" s="65">
        <v>2</v>
      </c>
      <c r="AA15" s="66">
        <v>2</v>
      </c>
      <c r="AB15" s="63">
        <v>2</v>
      </c>
      <c r="AC15" s="64">
        <v>1</v>
      </c>
      <c r="AD15" s="63">
        <v>2</v>
      </c>
      <c r="AE15" s="64">
        <v>2</v>
      </c>
      <c r="AF15" s="63">
        <v>1</v>
      </c>
      <c r="AG15" s="64">
        <v>2</v>
      </c>
      <c r="AH15" s="63">
        <v>2</v>
      </c>
      <c r="AI15" s="64">
        <v>1</v>
      </c>
      <c r="AJ15" s="63">
        <v>1</v>
      </c>
      <c r="AK15" s="64">
        <v>1</v>
      </c>
      <c r="AL15" s="65">
        <v>2</v>
      </c>
      <c r="AM15" s="66">
        <v>2</v>
      </c>
      <c r="AN15" s="65">
        <v>2</v>
      </c>
      <c r="AO15" s="66">
        <v>1</v>
      </c>
      <c r="AP15" s="65">
        <v>1</v>
      </c>
      <c r="AQ15" s="66">
        <v>1</v>
      </c>
      <c r="AR15" s="65">
        <v>2</v>
      </c>
      <c r="AS15" s="66">
        <v>1</v>
      </c>
      <c r="AT15" s="65">
        <v>2</v>
      </c>
      <c r="AU15" s="66">
        <v>1</v>
      </c>
      <c r="AV15" s="22">
        <f t="shared" si="2"/>
        <v>15</v>
      </c>
      <c r="AW15" s="22">
        <f t="shared" si="3"/>
        <v>20</v>
      </c>
      <c r="AX15" s="22">
        <f t="shared" si="4"/>
        <v>15</v>
      </c>
      <c r="AY15" s="22">
        <f t="shared" si="5"/>
        <v>15</v>
      </c>
    </row>
    <row r="16" spans="1:51" ht="14.25">
      <c r="A16" s="150"/>
      <c r="B16" s="60" t="s">
        <v>39</v>
      </c>
      <c r="C16" s="60" t="s">
        <v>57</v>
      </c>
      <c r="D16" s="67">
        <f t="shared" si="0"/>
        <v>0.8783783783783784</v>
      </c>
      <c r="E16" s="68"/>
      <c r="F16" s="68">
        <f t="shared" si="1"/>
        <v>65</v>
      </c>
      <c r="G16" s="60"/>
      <c r="H16" s="63">
        <v>1</v>
      </c>
      <c r="I16" s="64">
        <v>2</v>
      </c>
      <c r="J16" s="63">
        <v>1</v>
      </c>
      <c r="K16" s="64">
        <v>1</v>
      </c>
      <c r="L16" s="63">
        <v>2</v>
      </c>
      <c r="M16" s="64">
        <v>2</v>
      </c>
      <c r="N16" s="63">
        <v>2</v>
      </c>
      <c r="O16" s="64">
        <v>1</v>
      </c>
      <c r="P16" s="63">
        <v>1</v>
      </c>
      <c r="Q16" s="64">
        <v>2</v>
      </c>
      <c r="R16" s="65">
        <v>1</v>
      </c>
      <c r="S16" s="66">
        <v>1</v>
      </c>
      <c r="T16" s="65">
        <v>2</v>
      </c>
      <c r="U16" s="66">
        <v>2</v>
      </c>
      <c r="V16" s="65">
        <v>2</v>
      </c>
      <c r="W16" s="66">
        <v>2</v>
      </c>
      <c r="X16" s="65">
        <v>1</v>
      </c>
      <c r="Y16" s="66">
        <v>2</v>
      </c>
      <c r="Z16" s="65">
        <v>2</v>
      </c>
      <c r="AA16" s="66">
        <v>2</v>
      </c>
      <c r="AB16" s="63">
        <v>1</v>
      </c>
      <c r="AC16" s="64">
        <v>2</v>
      </c>
      <c r="AD16" s="63">
        <v>2</v>
      </c>
      <c r="AE16" s="64">
        <v>2</v>
      </c>
      <c r="AF16" s="63">
        <v>1</v>
      </c>
      <c r="AG16" s="64">
        <v>1</v>
      </c>
      <c r="AH16" s="63">
        <v>1</v>
      </c>
      <c r="AI16" s="64">
        <v>2</v>
      </c>
      <c r="AJ16" s="63">
        <v>2</v>
      </c>
      <c r="AK16" s="64">
        <v>1</v>
      </c>
      <c r="AL16" s="65">
        <v>2</v>
      </c>
      <c r="AM16" s="66">
        <v>2</v>
      </c>
      <c r="AN16" s="65">
        <v>1</v>
      </c>
      <c r="AO16" s="66">
        <v>2</v>
      </c>
      <c r="AP16" s="65">
        <v>2</v>
      </c>
      <c r="AQ16" s="66">
        <v>2</v>
      </c>
      <c r="AR16" s="65">
        <v>2</v>
      </c>
      <c r="AS16" s="66">
        <v>1</v>
      </c>
      <c r="AT16" s="65">
        <v>2</v>
      </c>
      <c r="AU16" s="66">
        <v>2</v>
      </c>
      <c r="AV16" s="22">
        <f t="shared" si="2"/>
        <v>15</v>
      </c>
      <c r="AW16" s="22">
        <f t="shared" si="3"/>
        <v>17</v>
      </c>
      <c r="AX16" s="22">
        <f t="shared" si="4"/>
        <v>15</v>
      </c>
      <c r="AY16" s="22">
        <f t="shared" si="5"/>
        <v>18</v>
      </c>
    </row>
    <row r="17" spans="1:51" ht="14.25">
      <c r="A17" s="149">
        <v>9</v>
      </c>
      <c r="B17" s="60" t="s">
        <v>107</v>
      </c>
      <c r="C17" s="60" t="s">
        <v>108</v>
      </c>
      <c r="D17" s="67">
        <f t="shared" si="0"/>
        <v>0.8378378378378378</v>
      </c>
      <c r="E17" s="32"/>
      <c r="F17" s="60">
        <f t="shared" si="1"/>
        <v>62</v>
      </c>
      <c r="G17" s="60"/>
      <c r="H17" s="63">
        <v>0</v>
      </c>
      <c r="I17" s="64">
        <v>2</v>
      </c>
      <c r="J17" s="63">
        <v>2</v>
      </c>
      <c r="K17" s="64">
        <v>1</v>
      </c>
      <c r="L17" s="63">
        <v>1</v>
      </c>
      <c r="M17" s="64">
        <v>1</v>
      </c>
      <c r="N17" s="63">
        <v>2</v>
      </c>
      <c r="O17" s="64">
        <v>1</v>
      </c>
      <c r="P17" s="63">
        <v>1</v>
      </c>
      <c r="Q17" s="64">
        <v>2</v>
      </c>
      <c r="R17" s="65">
        <v>2</v>
      </c>
      <c r="S17" s="66">
        <v>1</v>
      </c>
      <c r="T17" s="65">
        <v>2</v>
      </c>
      <c r="U17" s="66">
        <v>2</v>
      </c>
      <c r="V17" s="65">
        <v>2</v>
      </c>
      <c r="W17" s="66">
        <v>2</v>
      </c>
      <c r="X17" s="65">
        <v>0</v>
      </c>
      <c r="Y17" s="66">
        <v>2</v>
      </c>
      <c r="Z17" s="65">
        <v>2</v>
      </c>
      <c r="AA17" s="66">
        <v>2</v>
      </c>
      <c r="AB17" s="63">
        <v>2</v>
      </c>
      <c r="AC17" s="64">
        <v>2</v>
      </c>
      <c r="AD17" s="63">
        <v>1</v>
      </c>
      <c r="AE17" s="64">
        <v>1</v>
      </c>
      <c r="AF17" s="63">
        <v>2</v>
      </c>
      <c r="AG17" s="64">
        <v>2</v>
      </c>
      <c r="AH17" s="63">
        <v>2</v>
      </c>
      <c r="AI17" s="64">
        <v>1</v>
      </c>
      <c r="AJ17" s="63">
        <v>2</v>
      </c>
      <c r="AK17" s="64">
        <v>1</v>
      </c>
      <c r="AL17" s="65">
        <v>1</v>
      </c>
      <c r="AM17" s="66">
        <v>2</v>
      </c>
      <c r="AN17" s="65">
        <v>2</v>
      </c>
      <c r="AO17" s="66">
        <v>1</v>
      </c>
      <c r="AP17" s="65">
        <v>2</v>
      </c>
      <c r="AQ17" s="66">
        <v>2</v>
      </c>
      <c r="AR17" s="65">
        <v>2</v>
      </c>
      <c r="AS17" s="66">
        <v>1</v>
      </c>
      <c r="AT17" s="65">
        <v>1</v>
      </c>
      <c r="AU17" s="66">
        <v>2</v>
      </c>
      <c r="AV17" s="22">
        <f t="shared" si="2"/>
        <v>13</v>
      </c>
      <c r="AW17" s="22">
        <f t="shared" si="3"/>
        <v>17</v>
      </c>
      <c r="AX17" s="22">
        <f t="shared" si="4"/>
        <v>16</v>
      </c>
      <c r="AY17" s="22">
        <f t="shared" si="5"/>
        <v>16</v>
      </c>
    </row>
    <row r="18" spans="1:51" ht="14.25">
      <c r="A18" s="150"/>
      <c r="B18" s="60" t="s">
        <v>38</v>
      </c>
      <c r="C18" s="60" t="s">
        <v>121</v>
      </c>
      <c r="D18" s="67">
        <f t="shared" si="0"/>
        <v>0.8378378378378378</v>
      </c>
      <c r="E18" s="68"/>
      <c r="F18" s="60">
        <f t="shared" si="1"/>
        <v>62</v>
      </c>
      <c r="G18" s="60"/>
      <c r="H18" s="63">
        <v>2</v>
      </c>
      <c r="I18" s="64">
        <v>1</v>
      </c>
      <c r="J18" s="63">
        <v>2</v>
      </c>
      <c r="K18" s="64">
        <v>1</v>
      </c>
      <c r="L18" s="63">
        <v>1</v>
      </c>
      <c r="M18" s="64">
        <v>2</v>
      </c>
      <c r="N18" s="63">
        <v>1</v>
      </c>
      <c r="O18" s="64">
        <v>2</v>
      </c>
      <c r="P18" s="63">
        <v>2</v>
      </c>
      <c r="Q18" s="64">
        <v>1</v>
      </c>
      <c r="R18" s="65">
        <v>2</v>
      </c>
      <c r="S18" s="66">
        <v>1</v>
      </c>
      <c r="T18" s="65">
        <v>2</v>
      </c>
      <c r="U18" s="66">
        <v>1</v>
      </c>
      <c r="V18" s="65">
        <v>2</v>
      </c>
      <c r="W18" s="66">
        <v>2</v>
      </c>
      <c r="X18" s="65">
        <v>2</v>
      </c>
      <c r="Y18" s="66">
        <v>1</v>
      </c>
      <c r="Z18" s="65">
        <v>2</v>
      </c>
      <c r="AA18" s="66">
        <v>2</v>
      </c>
      <c r="AB18" s="63">
        <v>1</v>
      </c>
      <c r="AC18" s="64">
        <v>1</v>
      </c>
      <c r="AD18" s="63">
        <v>2</v>
      </c>
      <c r="AE18" s="64">
        <v>1</v>
      </c>
      <c r="AF18" s="63">
        <v>2</v>
      </c>
      <c r="AG18" s="64">
        <v>1</v>
      </c>
      <c r="AH18" s="63">
        <v>1</v>
      </c>
      <c r="AI18" s="64">
        <v>2</v>
      </c>
      <c r="AJ18" s="63">
        <v>1</v>
      </c>
      <c r="AK18" s="64">
        <v>1</v>
      </c>
      <c r="AL18" s="65">
        <v>1</v>
      </c>
      <c r="AM18" s="66">
        <v>2</v>
      </c>
      <c r="AN18" s="65">
        <v>2</v>
      </c>
      <c r="AO18" s="66">
        <v>2</v>
      </c>
      <c r="AP18" s="65">
        <v>2</v>
      </c>
      <c r="AQ18" s="66">
        <v>1</v>
      </c>
      <c r="AR18" s="65">
        <v>2</v>
      </c>
      <c r="AS18" s="66">
        <v>2</v>
      </c>
      <c r="AT18" s="65">
        <v>1</v>
      </c>
      <c r="AU18" s="66">
        <v>2</v>
      </c>
      <c r="AV18" s="22">
        <f t="shared" si="2"/>
        <v>15</v>
      </c>
      <c r="AW18" s="22">
        <f t="shared" si="3"/>
        <v>17</v>
      </c>
      <c r="AX18" s="22">
        <f t="shared" si="4"/>
        <v>13</v>
      </c>
      <c r="AY18" s="22">
        <f t="shared" si="5"/>
        <v>17</v>
      </c>
    </row>
    <row r="19" spans="1:51" ht="14.25">
      <c r="A19" s="59">
        <v>11</v>
      </c>
      <c r="B19" s="60" t="s">
        <v>49</v>
      </c>
      <c r="C19" s="60" t="s">
        <v>83</v>
      </c>
      <c r="D19" s="67">
        <f t="shared" si="0"/>
        <v>0.8108108108108109</v>
      </c>
      <c r="E19" s="68"/>
      <c r="F19" s="68">
        <f t="shared" si="1"/>
        <v>60</v>
      </c>
      <c r="G19" s="60"/>
      <c r="H19" s="63">
        <v>1</v>
      </c>
      <c r="I19" s="64">
        <v>2</v>
      </c>
      <c r="J19" s="63">
        <v>2</v>
      </c>
      <c r="K19" s="64">
        <v>1</v>
      </c>
      <c r="L19" s="63">
        <v>1</v>
      </c>
      <c r="M19" s="64">
        <v>1</v>
      </c>
      <c r="N19" s="63">
        <v>2</v>
      </c>
      <c r="O19" s="64">
        <v>2</v>
      </c>
      <c r="P19" s="63">
        <v>1</v>
      </c>
      <c r="Q19" s="64">
        <v>2</v>
      </c>
      <c r="R19" s="65">
        <v>2</v>
      </c>
      <c r="S19" s="66">
        <v>2</v>
      </c>
      <c r="T19" s="65">
        <v>1</v>
      </c>
      <c r="U19" s="66">
        <v>2</v>
      </c>
      <c r="V19" s="65">
        <v>2</v>
      </c>
      <c r="W19" s="66">
        <v>1</v>
      </c>
      <c r="X19" s="65">
        <v>2</v>
      </c>
      <c r="Y19" s="66">
        <v>2</v>
      </c>
      <c r="Z19" s="65">
        <v>1</v>
      </c>
      <c r="AA19" s="66">
        <v>2</v>
      </c>
      <c r="AB19" s="63">
        <v>2</v>
      </c>
      <c r="AC19" s="64">
        <v>1</v>
      </c>
      <c r="AD19" s="63">
        <v>2</v>
      </c>
      <c r="AE19" s="64">
        <v>2</v>
      </c>
      <c r="AF19" s="63">
        <v>2</v>
      </c>
      <c r="AG19" s="64">
        <v>1</v>
      </c>
      <c r="AH19" s="63">
        <v>2</v>
      </c>
      <c r="AI19" s="64">
        <v>1</v>
      </c>
      <c r="AJ19" s="63">
        <v>1</v>
      </c>
      <c r="AK19" s="64">
        <v>2</v>
      </c>
      <c r="AL19" s="65">
        <v>1</v>
      </c>
      <c r="AM19" s="66">
        <v>2</v>
      </c>
      <c r="AN19" s="65">
        <v>1</v>
      </c>
      <c r="AO19" s="66">
        <v>1</v>
      </c>
      <c r="AP19" s="65">
        <v>1</v>
      </c>
      <c r="AQ19" s="66">
        <v>1</v>
      </c>
      <c r="AR19" s="65">
        <v>1</v>
      </c>
      <c r="AS19" s="66">
        <v>1</v>
      </c>
      <c r="AT19" s="65">
        <v>1</v>
      </c>
      <c r="AU19" s="66">
        <v>2</v>
      </c>
      <c r="AV19" s="22">
        <f t="shared" si="2"/>
        <v>15</v>
      </c>
      <c r="AW19" s="22">
        <f t="shared" si="3"/>
        <v>17</v>
      </c>
      <c r="AX19" s="22">
        <f t="shared" si="4"/>
        <v>16</v>
      </c>
      <c r="AY19" s="22">
        <f t="shared" si="5"/>
        <v>12</v>
      </c>
    </row>
    <row r="20" spans="1:51" ht="14.25">
      <c r="A20" s="59">
        <v>12</v>
      </c>
      <c r="B20" s="60" t="s">
        <v>51</v>
      </c>
      <c r="C20" s="60" t="s">
        <v>149</v>
      </c>
      <c r="D20" s="67">
        <f t="shared" si="0"/>
        <v>0.7972972972972973</v>
      </c>
      <c r="E20" s="68"/>
      <c r="F20" s="60">
        <f t="shared" si="1"/>
        <v>59</v>
      </c>
      <c r="G20" s="60"/>
      <c r="H20" s="63">
        <v>2</v>
      </c>
      <c r="I20" s="64">
        <v>2</v>
      </c>
      <c r="J20" s="63">
        <v>2</v>
      </c>
      <c r="K20" s="64">
        <v>2</v>
      </c>
      <c r="L20" s="63">
        <v>1</v>
      </c>
      <c r="M20" s="64">
        <v>2</v>
      </c>
      <c r="N20" s="63">
        <v>2</v>
      </c>
      <c r="O20" s="64">
        <v>1</v>
      </c>
      <c r="P20" s="63">
        <v>1</v>
      </c>
      <c r="Q20" s="64">
        <v>2</v>
      </c>
      <c r="R20" s="65">
        <v>2</v>
      </c>
      <c r="S20" s="66">
        <v>1</v>
      </c>
      <c r="T20" s="65">
        <v>1</v>
      </c>
      <c r="U20" s="66">
        <v>2</v>
      </c>
      <c r="V20" s="65">
        <v>2</v>
      </c>
      <c r="W20" s="66">
        <v>1</v>
      </c>
      <c r="X20" s="65">
        <v>0</v>
      </c>
      <c r="Y20" s="66">
        <v>1</v>
      </c>
      <c r="Z20" s="65">
        <v>1</v>
      </c>
      <c r="AA20" s="66">
        <v>1</v>
      </c>
      <c r="AB20" s="63">
        <v>1</v>
      </c>
      <c r="AC20" s="64">
        <v>2</v>
      </c>
      <c r="AD20" s="63">
        <v>2</v>
      </c>
      <c r="AE20" s="64">
        <v>2</v>
      </c>
      <c r="AF20" s="63">
        <v>1</v>
      </c>
      <c r="AG20" s="64">
        <v>1</v>
      </c>
      <c r="AH20" s="63">
        <v>2</v>
      </c>
      <c r="AI20" s="64">
        <v>2</v>
      </c>
      <c r="AJ20" s="63">
        <v>1</v>
      </c>
      <c r="AK20" s="64">
        <v>2</v>
      </c>
      <c r="AL20" s="65">
        <v>1</v>
      </c>
      <c r="AM20" s="66">
        <v>2</v>
      </c>
      <c r="AN20" s="65">
        <v>2</v>
      </c>
      <c r="AO20" s="66">
        <v>1</v>
      </c>
      <c r="AP20" s="65">
        <v>1</v>
      </c>
      <c r="AQ20" s="66">
        <v>1</v>
      </c>
      <c r="AR20" s="65">
        <v>1</v>
      </c>
      <c r="AS20" s="66">
        <v>1</v>
      </c>
      <c r="AT20" s="65">
        <v>2</v>
      </c>
      <c r="AU20" s="66">
        <v>2</v>
      </c>
      <c r="AV20" s="22">
        <f t="shared" si="2"/>
        <v>17</v>
      </c>
      <c r="AW20" s="22">
        <f t="shared" si="3"/>
        <v>12</v>
      </c>
      <c r="AX20" s="22">
        <f t="shared" si="4"/>
        <v>16</v>
      </c>
      <c r="AY20" s="22">
        <f t="shared" si="5"/>
        <v>14</v>
      </c>
    </row>
    <row r="21" spans="1:51" ht="14.25">
      <c r="A21" s="59">
        <v>13</v>
      </c>
      <c r="B21" s="60" t="s">
        <v>81</v>
      </c>
      <c r="C21" s="60" t="s">
        <v>82</v>
      </c>
      <c r="D21" s="67">
        <f t="shared" si="0"/>
        <v>0.7837837837837838</v>
      </c>
      <c r="E21" s="68"/>
      <c r="F21" s="60">
        <f t="shared" si="1"/>
        <v>58</v>
      </c>
      <c r="G21" s="60"/>
      <c r="H21" s="63">
        <v>2</v>
      </c>
      <c r="I21" s="64">
        <v>1</v>
      </c>
      <c r="J21" s="63">
        <v>2</v>
      </c>
      <c r="K21" s="64">
        <v>1</v>
      </c>
      <c r="L21" s="63">
        <v>1</v>
      </c>
      <c r="M21" s="64">
        <v>1</v>
      </c>
      <c r="N21" s="63">
        <v>1</v>
      </c>
      <c r="O21" s="64">
        <v>1</v>
      </c>
      <c r="P21" s="63">
        <v>2</v>
      </c>
      <c r="Q21" s="64">
        <v>2</v>
      </c>
      <c r="R21" s="65">
        <v>2</v>
      </c>
      <c r="S21" s="66">
        <v>1</v>
      </c>
      <c r="T21" s="65">
        <v>2</v>
      </c>
      <c r="U21" s="66">
        <v>1</v>
      </c>
      <c r="V21" s="65">
        <v>2</v>
      </c>
      <c r="W21" s="66">
        <v>1</v>
      </c>
      <c r="X21" s="65">
        <v>2</v>
      </c>
      <c r="Y21" s="66">
        <v>1</v>
      </c>
      <c r="Z21" s="65">
        <v>2</v>
      </c>
      <c r="AA21" s="66">
        <v>1</v>
      </c>
      <c r="AB21" s="63">
        <v>1</v>
      </c>
      <c r="AC21" s="64">
        <v>2</v>
      </c>
      <c r="AD21" s="63">
        <v>0</v>
      </c>
      <c r="AE21" s="64">
        <v>2</v>
      </c>
      <c r="AF21" s="63">
        <v>2</v>
      </c>
      <c r="AG21" s="64">
        <v>1</v>
      </c>
      <c r="AH21" s="63">
        <v>2</v>
      </c>
      <c r="AI21" s="64">
        <v>2</v>
      </c>
      <c r="AJ21" s="63">
        <v>1</v>
      </c>
      <c r="AK21" s="64">
        <v>1</v>
      </c>
      <c r="AL21" s="65">
        <v>1</v>
      </c>
      <c r="AM21" s="66">
        <v>2</v>
      </c>
      <c r="AN21" s="65">
        <v>1</v>
      </c>
      <c r="AO21" s="66">
        <v>1</v>
      </c>
      <c r="AP21" s="65">
        <v>2</v>
      </c>
      <c r="AQ21" s="66">
        <v>1</v>
      </c>
      <c r="AR21" s="65">
        <v>2</v>
      </c>
      <c r="AS21" s="66">
        <v>2</v>
      </c>
      <c r="AT21" s="65">
        <v>2</v>
      </c>
      <c r="AU21" s="66">
        <v>1</v>
      </c>
      <c r="AV21" s="22">
        <f t="shared" si="2"/>
        <v>14</v>
      </c>
      <c r="AW21" s="22">
        <f t="shared" si="3"/>
        <v>15</v>
      </c>
      <c r="AX21" s="22">
        <f t="shared" si="4"/>
        <v>14</v>
      </c>
      <c r="AY21" s="22">
        <f t="shared" si="5"/>
        <v>15</v>
      </c>
    </row>
    <row r="22" spans="1:51" ht="14.25">
      <c r="A22" s="59">
        <v>14</v>
      </c>
      <c r="B22" s="62" t="s">
        <v>39</v>
      </c>
      <c r="C22" s="60" t="s">
        <v>150</v>
      </c>
      <c r="D22" s="67">
        <f t="shared" si="0"/>
        <v>0.7702702702702703</v>
      </c>
      <c r="E22" s="68" t="s">
        <v>3</v>
      </c>
      <c r="F22" s="60">
        <f t="shared" si="1"/>
        <v>57</v>
      </c>
      <c r="G22" s="60"/>
      <c r="H22" s="63">
        <v>1</v>
      </c>
      <c r="I22" s="64">
        <v>1</v>
      </c>
      <c r="J22" s="63">
        <v>2</v>
      </c>
      <c r="K22" s="64">
        <v>1</v>
      </c>
      <c r="L22" s="63">
        <v>1</v>
      </c>
      <c r="M22" s="64">
        <v>1</v>
      </c>
      <c r="N22" s="63">
        <v>2</v>
      </c>
      <c r="O22" s="64">
        <v>1</v>
      </c>
      <c r="P22" s="63">
        <v>2</v>
      </c>
      <c r="Q22" s="64">
        <v>2</v>
      </c>
      <c r="R22" s="65">
        <v>1</v>
      </c>
      <c r="S22" s="66">
        <v>1</v>
      </c>
      <c r="T22" s="65">
        <v>2</v>
      </c>
      <c r="U22" s="66">
        <v>1</v>
      </c>
      <c r="V22" s="65">
        <v>2</v>
      </c>
      <c r="W22" s="66">
        <v>1</v>
      </c>
      <c r="X22" s="65">
        <v>2</v>
      </c>
      <c r="Y22" s="66">
        <v>1</v>
      </c>
      <c r="Z22" s="65">
        <v>2</v>
      </c>
      <c r="AA22" s="66">
        <v>1</v>
      </c>
      <c r="AB22" s="63">
        <v>1</v>
      </c>
      <c r="AC22" s="64">
        <v>1</v>
      </c>
      <c r="AD22" s="63">
        <v>2</v>
      </c>
      <c r="AE22" s="64">
        <v>1</v>
      </c>
      <c r="AF22" s="63">
        <v>2</v>
      </c>
      <c r="AG22" s="64">
        <v>1</v>
      </c>
      <c r="AH22" s="63">
        <v>2</v>
      </c>
      <c r="AI22" s="64">
        <v>1</v>
      </c>
      <c r="AJ22" s="63">
        <v>1</v>
      </c>
      <c r="AK22" s="64">
        <v>1</v>
      </c>
      <c r="AL22" s="65">
        <v>1</v>
      </c>
      <c r="AM22" s="66">
        <v>2</v>
      </c>
      <c r="AN22" s="65">
        <v>0</v>
      </c>
      <c r="AO22" s="66">
        <v>2</v>
      </c>
      <c r="AP22" s="65">
        <v>2</v>
      </c>
      <c r="AQ22" s="66">
        <v>2</v>
      </c>
      <c r="AR22" s="65">
        <v>2</v>
      </c>
      <c r="AS22" s="66">
        <v>1</v>
      </c>
      <c r="AT22" s="65">
        <v>2</v>
      </c>
      <c r="AU22" s="66">
        <v>2</v>
      </c>
      <c r="AV22" s="22">
        <f t="shared" si="2"/>
        <v>14</v>
      </c>
      <c r="AW22" s="22">
        <f t="shared" si="3"/>
        <v>14</v>
      </c>
      <c r="AX22" s="22">
        <f t="shared" si="4"/>
        <v>13</v>
      </c>
      <c r="AY22" s="22">
        <f t="shared" si="5"/>
        <v>16</v>
      </c>
    </row>
    <row r="23" spans="1:51" ht="14.25">
      <c r="A23" s="59">
        <v>15</v>
      </c>
      <c r="B23" s="62" t="s">
        <v>123</v>
      </c>
      <c r="C23" s="60" t="s">
        <v>124</v>
      </c>
      <c r="D23" s="67">
        <f t="shared" si="0"/>
        <v>0.7567567567567568</v>
      </c>
      <c r="E23" s="68"/>
      <c r="F23" s="68">
        <f t="shared" si="1"/>
        <v>56</v>
      </c>
      <c r="G23" s="60"/>
      <c r="H23" s="63">
        <v>2</v>
      </c>
      <c r="I23" s="64">
        <v>2</v>
      </c>
      <c r="J23" s="63">
        <v>2</v>
      </c>
      <c r="K23" s="64">
        <v>1</v>
      </c>
      <c r="L23" s="63">
        <v>1</v>
      </c>
      <c r="M23" s="64">
        <v>1</v>
      </c>
      <c r="N23" s="63">
        <v>1</v>
      </c>
      <c r="O23" s="64">
        <v>1</v>
      </c>
      <c r="P23" s="63">
        <v>1</v>
      </c>
      <c r="Q23" s="64">
        <v>2</v>
      </c>
      <c r="R23" s="65">
        <v>1</v>
      </c>
      <c r="S23" s="66">
        <v>1</v>
      </c>
      <c r="T23" s="65">
        <v>1</v>
      </c>
      <c r="U23" s="66">
        <v>2</v>
      </c>
      <c r="V23" s="65">
        <v>2</v>
      </c>
      <c r="W23" s="66">
        <v>1</v>
      </c>
      <c r="X23" s="65">
        <v>1</v>
      </c>
      <c r="Y23" s="66">
        <v>2</v>
      </c>
      <c r="Z23" s="65">
        <v>2</v>
      </c>
      <c r="AA23" s="66">
        <v>2</v>
      </c>
      <c r="AB23" s="63">
        <v>0</v>
      </c>
      <c r="AC23" s="64">
        <v>1</v>
      </c>
      <c r="AD23" s="63">
        <v>2</v>
      </c>
      <c r="AE23" s="64">
        <v>2</v>
      </c>
      <c r="AF23" s="63">
        <v>2</v>
      </c>
      <c r="AG23" s="64">
        <v>1</v>
      </c>
      <c r="AH23" s="63">
        <v>1</v>
      </c>
      <c r="AI23" s="64">
        <v>2</v>
      </c>
      <c r="AJ23" s="63">
        <v>1</v>
      </c>
      <c r="AK23" s="64">
        <v>1</v>
      </c>
      <c r="AL23" s="65">
        <v>2</v>
      </c>
      <c r="AM23" s="66">
        <v>1</v>
      </c>
      <c r="AN23" s="65">
        <v>1</v>
      </c>
      <c r="AO23" s="66">
        <v>1</v>
      </c>
      <c r="AP23" s="65">
        <v>1</v>
      </c>
      <c r="AQ23" s="66">
        <v>2</v>
      </c>
      <c r="AR23" s="65">
        <v>2</v>
      </c>
      <c r="AS23" s="66">
        <v>1</v>
      </c>
      <c r="AT23" s="65">
        <v>1</v>
      </c>
      <c r="AU23" s="66">
        <v>2</v>
      </c>
      <c r="AV23" s="22">
        <f t="shared" si="2"/>
        <v>14</v>
      </c>
      <c r="AW23" s="22">
        <f t="shared" si="3"/>
        <v>15</v>
      </c>
      <c r="AX23" s="22">
        <f t="shared" si="4"/>
        <v>13</v>
      </c>
      <c r="AY23" s="22">
        <f t="shared" si="5"/>
        <v>14</v>
      </c>
    </row>
    <row r="24" spans="1:51" ht="14.25">
      <c r="A24" s="59">
        <v>16</v>
      </c>
      <c r="B24" s="62" t="s">
        <v>53</v>
      </c>
      <c r="C24" s="60" t="s">
        <v>54</v>
      </c>
      <c r="D24" s="67">
        <f t="shared" si="0"/>
        <v>0.7432432432432432</v>
      </c>
      <c r="E24" s="68"/>
      <c r="F24" s="60">
        <f t="shared" si="1"/>
        <v>55</v>
      </c>
      <c r="G24" s="60"/>
      <c r="H24" s="63">
        <v>2</v>
      </c>
      <c r="I24" s="64">
        <v>2</v>
      </c>
      <c r="J24" s="63">
        <v>2</v>
      </c>
      <c r="K24" s="64">
        <v>1</v>
      </c>
      <c r="L24" s="63">
        <v>1</v>
      </c>
      <c r="M24" s="64">
        <v>1</v>
      </c>
      <c r="N24" s="63">
        <v>1</v>
      </c>
      <c r="O24" s="64">
        <v>1</v>
      </c>
      <c r="P24" s="63">
        <v>1</v>
      </c>
      <c r="Q24" s="64">
        <v>2</v>
      </c>
      <c r="R24" s="65">
        <v>2</v>
      </c>
      <c r="S24" s="66">
        <v>2</v>
      </c>
      <c r="T24" s="65">
        <v>1</v>
      </c>
      <c r="U24" s="66">
        <v>2</v>
      </c>
      <c r="V24" s="65">
        <v>1</v>
      </c>
      <c r="W24" s="66">
        <v>1</v>
      </c>
      <c r="X24" s="65">
        <v>1</v>
      </c>
      <c r="Y24" s="66">
        <v>1</v>
      </c>
      <c r="Z24" s="65">
        <v>2</v>
      </c>
      <c r="AA24" s="66">
        <v>1</v>
      </c>
      <c r="AB24" s="63">
        <v>2</v>
      </c>
      <c r="AC24" s="64">
        <v>1</v>
      </c>
      <c r="AD24" s="63">
        <v>0</v>
      </c>
      <c r="AE24" s="64">
        <v>2</v>
      </c>
      <c r="AF24" s="63">
        <v>1</v>
      </c>
      <c r="AG24" s="64">
        <v>2</v>
      </c>
      <c r="AH24" s="63">
        <v>1</v>
      </c>
      <c r="AI24" s="64">
        <v>2</v>
      </c>
      <c r="AJ24" s="63">
        <v>1</v>
      </c>
      <c r="AK24" s="64">
        <v>1</v>
      </c>
      <c r="AL24" s="65">
        <v>2</v>
      </c>
      <c r="AM24" s="66">
        <v>1</v>
      </c>
      <c r="AN24" s="65">
        <v>2</v>
      </c>
      <c r="AO24" s="66">
        <v>1</v>
      </c>
      <c r="AP24" s="65">
        <v>1</v>
      </c>
      <c r="AQ24" s="66">
        <v>1</v>
      </c>
      <c r="AR24" s="65">
        <v>2</v>
      </c>
      <c r="AS24" s="66">
        <v>2</v>
      </c>
      <c r="AT24" s="65">
        <v>1</v>
      </c>
      <c r="AU24" s="66">
        <v>1</v>
      </c>
      <c r="AV24" s="22">
        <f t="shared" si="2"/>
        <v>14</v>
      </c>
      <c r="AW24" s="22">
        <f t="shared" si="3"/>
        <v>14</v>
      </c>
      <c r="AX24" s="22">
        <f t="shared" si="4"/>
        <v>13</v>
      </c>
      <c r="AY24" s="22">
        <f t="shared" si="5"/>
        <v>14</v>
      </c>
    </row>
    <row r="25" spans="1:51" ht="14.25">
      <c r="A25" s="59">
        <v>17</v>
      </c>
      <c r="B25" s="62" t="s">
        <v>146</v>
      </c>
      <c r="C25" s="60" t="s">
        <v>147</v>
      </c>
      <c r="D25" s="67">
        <f t="shared" si="0"/>
        <v>0.7297297297297297</v>
      </c>
      <c r="E25" s="68"/>
      <c r="F25" s="60">
        <f t="shared" si="1"/>
        <v>54</v>
      </c>
      <c r="G25" s="60"/>
      <c r="H25" s="63">
        <v>0</v>
      </c>
      <c r="I25" s="64">
        <v>2</v>
      </c>
      <c r="J25" s="63">
        <v>2</v>
      </c>
      <c r="K25" s="64">
        <v>1</v>
      </c>
      <c r="L25" s="63">
        <v>1</v>
      </c>
      <c r="M25" s="64">
        <v>1</v>
      </c>
      <c r="N25" s="63">
        <v>0</v>
      </c>
      <c r="O25" s="64">
        <v>0</v>
      </c>
      <c r="P25" s="63">
        <v>2</v>
      </c>
      <c r="Q25" s="64">
        <v>2</v>
      </c>
      <c r="R25" s="65">
        <v>1</v>
      </c>
      <c r="S25" s="66">
        <v>1</v>
      </c>
      <c r="T25" s="65">
        <v>2</v>
      </c>
      <c r="U25" s="66">
        <v>2</v>
      </c>
      <c r="V25" s="65">
        <v>1</v>
      </c>
      <c r="W25" s="66">
        <v>2</v>
      </c>
      <c r="X25" s="65">
        <v>2</v>
      </c>
      <c r="Y25" s="66">
        <v>2</v>
      </c>
      <c r="Z25" s="65">
        <v>2</v>
      </c>
      <c r="AA25" s="66">
        <v>1</v>
      </c>
      <c r="AB25" s="63">
        <v>1</v>
      </c>
      <c r="AC25" s="64">
        <v>1</v>
      </c>
      <c r="AD25" s="63">
        <v>0</v>
      </c>
      <c r="AE25" s="64">
        <v>1</v>
      </c>
      <c r="AF25" s="63">
        <v>2</v>
      </c>
      <c r="AG25" s="64">
        <v>1</v>
      </c>
      <c r="AH25" s="63">
        <v>2</v>
      </c>
      <c r="AI25" s="64">
        <v>1</v>
      </c>
      <c r="AJ25" s="63">
        <v>2</v>
      </c>
      <c r="AK25" s="64">
        <v>1</v>
      </c>
      <c r="AL25" s="65">
        <v>1</v>
      </c>
      <c r="AM25" s="66">
        <v>2</v>
      </c>
      <c r="AN25" s="65">
        <v>2</v>
      </c>
      <c r="AO25" s="66">
        <v>1</v>
      </c>
      <c r="AP25" s="65">
        <v>1</v>
      </c>
      <c r="AQ25" s="66">
        <v>1</v>
      </c>
      <c r="AR25" s="65">
        <v>2</v>
      </c>
      <c r="AS25" s="66">
        <v>2</v>
      </c>
      <c r="AT25" s="65">
        <v>2</v>
      </c>
      <c r="AU25" s="66">
        <v>1</v>
      </c>
      <c r="AV25" s="22">
        <f t="shared" si="2"/>
        <v>11</v>
      </c>
      <c r="AW25" s="22">
        <f t="shared" si="3"/>
        <v>16</v>
      </c>
      <c r="AX25" s="22">
        <f t="shared" si="4"/>
        <v>12</v>
      </c>
      <c r="AY25" s="22">
        <f t="shared" si="5"/>
        <v>15</v>
      </c>
    </row>
    <row r="26" spans="1:51" ht="14.25">
      <c r="A26" s="59">
        <v>18</v>
      </c>
      <c r="B26" s="62" t="s">
        <v>91</v>
      </c>
      <c r="C26" s="60" t="s">
        <v>92</v>
      </c>
      <c r="D26" s="67">
        <f t="shared" si="0"/>
        <v>0.7027027027027027</v>
      </c>
      <c r="E26" s="68"/>
      <c r="F26" s="60">
        <f t="shared" si="1"/>
        <v>52</v>
      </c>
      <c r="G26" s="60"/>
      <c r="H26" s="63">
        <v>1</v>
      </c>
      <c r="I26" s="64">
        <v>2</v>
      </c>
      <c r="J26" s="63">
        <v>1</v>
      </c>
      <c r="K26" s="64">
        <v>1</v>
      </c>
      <c r="L26" s="63">
        <v>1</v>
      </c>
      <c r="M26" s="64">
        <v>1</v>
      </c>
      <c r="N26" s="63">
        <v>1</v>
      </c>
      <c r="O26" s="64">
        <v>1</v>
      </c>
      <c r="P26" s="63">
        <v>1</v>
      </c>
      <c r="Q26" s="64">
        <v>2</v>
      </c>
      <c r="R26" s="65">
        <v>2</v>
      </c>
      <c r="S26" s="66">
        <v>1</v>
      </c>
      <c r="T26" s="65">
        <v>2</v>
      </c>
      <c r="U26" s="66">
        <v>2</v>
      </c>
      <c r="V26" s="65">
        <v>2</v>
      </c>
      <c r="W26" s="66">
        <v>1</v>
      </c>
      <c r="X26" s="65">
        <v>2</v>
      </c>
      <c r="Y26" s="66">
        <v>1</v>
      </c>
      <c r="Z26" s="65">
        <v>1</v>
      </c>
      <c r="AA26" s="66">
        <v>0</v>
      </c>
      <c r="AB26" s="63">
        <v>1</v>
      </c>
      <c r="AC26" s="64">
        <v>1</v>
      </c>
      <c r="AD26" s="63">
        <v>1</v>
      </c>
      <c r="AE26" s="64">
        <v>1</v>
      </c>
      <c r="AF26" s="63">
        <v>2</v>
      </c>
      <c r="AG26" s="64">
        <v>2</v>
      </c>
      <c r="AH26" s="63">
        <v>2</v>
      </c>
      <c r="AI26" s="64">
        <v>2</v>
      </c>
      <c r="AJ26" s="63">
        <v>1</v>
      </c>
      <c r="AK26" s="64">
        <v>1</v>
      </c>
      <c r="AL26" s="65">
        <v>1</v>
      </c>
      <c r="AM26" s="66">
        <v>0</v>
      </c>
      <c r="AN26" s="65">
        <v>1</v>
      </c>
      <c r="AO26" s="66">
        <v>2</v>
      </c>
      <c r="AP26" s="65">
        <v>2</v>
      </c>
      <c r="AQ26" s="66">
        <v>1</v>
      </c>
      <c r="AR26" s="65">
        <v>1</v>
      </c>
      <c r="AS26" s="66">
        <v>1</v>
      </c>
      <c r="AT26" s="65">
        <v>1</v>
      </c>
      <c r="AU26" s="66">
        <v>2</v>
      </c>
      <c r="AV26" s="22">
        <f t="shared" si="2"/>
        <v>12</v>
      </c>
      <c r="AW26" s="22">
        <f t="shared" si="3"/>
        <v>14</v>
      </c>
      <c r="AX26" s="22">
        <f t="shared" si="4"/>
        <v>14</v>
      </c>
      <c r="AY26" s="22">
        <f t="shared" si="5"/>
        <v>12</v>
      </c>
    </row>
    <row r="27" spans="1:51" ht="14.25">
      <c r="A27" s="149">
        <v>19</v>
      </c>
      <c r="B27" s="62" t="s">
        <v>116</v>
      </c>
      <c r="C27" s="60" t="s">
        <v>117</v>
      </c>
      <c r="D27" s="67">
        <f t="shared" si="0"/>
        <v>0.6756756756756757</v>
      </c>
      <c r="E27" s="68"/>
      <c r="F27" s="60">
        <f t="shared" si="1"/>
        <v>50</v>
      </c>
      <c r="G27" s="60"/>
      <c r="H27" s="63">
        <v>1</v>
      </c>
      <c r="I27" s="64">
        <v>2</v>
      </c>
      <c r="J27" s="63">
        <v>2</v>
      </c>
      <c r="K27" s="64">
        <v>1</v>
      </c>
      <c r="L27" s="63">
        <v>1</v>
      </c>
      <c r="M27" s="64">
        <v>1</v>
      </c>
      <c r="N27" s="63">
        <v>2</v>
      </c>
      <c r="O27" s="64">
        <v>1</v>
      </c>
      <c r="P27" s="63">
        <v>2</v>
      </c>
      <c r="Q27" s="64">
        <v>2</v>
      </c>
      <c r="R27" s="65">
        <v>1</v>
      </c>
      <c r="S27" s="66">
        <v>1</v>
      </c>
      <c r="T27" s="65">
        <v>1</v>
      </c>
      <c r="U27" s="66">
        <v>2</v>
      </c>
      <c r="V27" s="65">
        <v>1</v>
      </c>
      <c r="W27" s="66">
        <v>1</v>
      </c>
      <c r="X27" s="65">
        <v>1</v>
      </c>
      <c r="Y27" s="66">
        <v>2</v>
      </c>
      <c r="Z27" s="65">
        <v>2</v>
      </c>
      <c r="AA27" s="66">
        <v>1</v>
      </c>
      <c r="AB27" s="63">
        <v>1</v>
      </c>
      <c r="AC27" s="64">
        <v>1</v>
      </c>
      <c r="AD27" s="63">
        <v>1</v>
      </c>
      <c r="AE27" s="64">
        <v>1</v>
      </c>
      <c r="AF27" s="63">
        <v>1</v>
      </c>
      <c r="AG27" s="64">
        <v>1</v>
      </c>
      <c r="AH27" s="63">
        <v>1</v>
      </c>
      <c r="AI27" s="64">
        <v>0</v>
      </c>
      <c r="AJ27" s="63">
        <v>1</v>
      </c>
      <c r="AK27" s="64">
        <v>1</v>
      </c>
      <c r="AL27" s="65">
        <v>2</v>
      </c>
      <c r="AM27" s="66">
        <v>1</v>
      </c>
      <c r="AN27" s="65">
        <v>2</v>
      </c>
      <c r="AO27" s="66">
        <v>1</v>
      </c>
      <c r="AP27" s="65">
        <v>1</v>
      </c>
      <c r="AQ27" s="66">
        <v>0</v>
      </c>
      <c r="AR27" s="65">
        <v>1</v>
      </c>
      <c r="AS27" s="66">
        <v>2</v>
      </c>
      <c r="AT27" s="65">
        <v>2</v>
      </c>
      <c r="AU27" s="66">
        <v>1</v>
      </c>
      <c r="AV27" s="22">
        <f t="shared" si="2"/>
        <v>15</v>
      </c>
      <c r="AW27" s="22">
        <f t="shared" si="3"/>
        <v>13</v>
      </c>
      <c r="AX27" s="22">
        <f t="shared" si="4"/>
        <v>9</v>
      </c>
      <c r="AY27" s="22">
        <f t="shared" si="5"/>
        <v>13</v>
      </c>
    </row>
    <row r="28" spans="1:51" ht="14.25">
      <c r="A28" s="150"/>
      <c r="B28" s="62" t="s">
        <v>145</v>
      </c>
      <c r="C28" s="60" t="s">
        <v>143</v>
      </c>
      <c r="D28" s="67">
        <f t="shared" si="0"/>
        <v>0.6756756756756757</v>
      </c>
      <c r="E28" s="68"/>
      <c r="F28" s="60">
        <f t="shared" si="1"/>
        <v>50</v>
      </c>
      <c r="G28" s="60"/>
      <c r="H28" s="63">
        <v>1</v>
      </c>
      <c r="I28" s="64">
        <v>2</v>
      </c>
      <c r="J28" s="63">
        <v>2</v>
      </c>
      <c r="K28" s="64">
        <v>1</v>
      </c>
      <c r="L28" s="63">
        <v>1</v>
      </c>
      <c r="M28" s="64">
        <v>1</v>
      </c>
      <c r="N28" s="63">
        <v>1</v>
      </c>
      <c r="O28" s="64">
        <v>2</v>
      </c>
      <c r="P28" s="63">
        <v>1</v>
      </c>
      <c r="Q28" s="64">
        <v>1</v>
      </c>
      <c r="R28" s="65">
        <v>1</v>
      </c>
      <c r="S28" s="66">
        <v>1</v>
      </c>
      <c r="T28" s="65">
        <v>1</v>
      </c>
      <c r="U28" s="66">
        <v>1</v>
      </c>
      <c r="V28" s="65">
        <v>1</v>
      </c>
      <c r="W28" s="66">
        <v>1</v>
      </c>
      <c r="X28" s="65">
        <v>1</v>
      </c>
      <c r="Y28" s="66">
        <v>2</v>
      </c>
      <c r="Z28" s="65">
        <v>2</v>
      </c>
      <c r="AA28" s="66">
        <v>2</v>
      </c>
      <c r="AB28" s="63">
        <v>1</v>
      </c>
      <c r="AC28" s="64">
        <v>1</v>
      </c>
      <c r="AD28" s="63">
        <v>1</v>
      </c>
      <c r="AE28" s="64">
        <v>2</v>
      </c>
      <c r="AF28" s="63">
        <v>1</v>
      </c>
      <c r="AG28" s="64">
        <v>1</v>
      </c>
      <c r="AH28" s="63">
        <v>2</v>
      </c>
      <c r="AI28" s="64">
        <v>0</v>
      </c>
      <c r="AJ28" s="63">
        <v>0</v>
      </c>
      <c r="AK28" s="64">
        <v>1</v>
      </c>
      <c r="AL28" s="65">
        <v>1</v>
      </c>
      <c r="AM28" s="66">
        <v>2</v>
      </c>
      <c r="AN28" s="65">
        <v>2</v>
      </c>
      <c r="AO28" s="66">
        <v>2</v>
      </c>
      <c r="AP28" s="65">
        <v>2</v>
      </c>
      <c r="AQ28" s="66">
        <v>1</v>
      </c>
      <c r="AR28" s="65">
        <v>1</v>
      </c>
      <c r="AS28" s="66">
        <v>1</v>
      </c>
      <c r="AT28" s="65">
        <v>1</v>
      </c>
      <c r="AU28" s="66">
        <v>1</v>
      </c>
      <c r="AV28" s="22">
        <f t="shared" si="2"/>
        <v>13</v>
      </c>
      <c r="AW28" s="22">
        <f t="shared" si="3"/>
        <v>13</v>
      </c>
      <c r="AX28" s="22">
        <f t="shared" si="4"/>
        <v>10</v>
      </c>
      <c r="AY28" s="22">
        <f t="shared" si="5"/>
        <v>14</v>
      </c>
    </row>
    <row r="29" spans="1:51" ht="14.25">
      <c r="A29" s="59">
        <v>21</v>
      </c>
      <c r="B29" s="62" t="s">
        <v>41</v>
      </c>
      <c r="C29" s="60" t="s">
        <v>93</v>
      </c>
      <c r="D29" s="67">
        <f t="shared" si="0"/>
        <v>0</v>
      </c>
      <c r="E29" s="68" t="s">
        <v>151</v>
      </c>
      <c r="F29" s="60">
        <v>0</v>
      </c>
      <c r="G29" s="60"/>
      <c r="H29" s="63">
        <v>0</v>
      </c>
      <c r="I29" s="64">
        <v>2</v>
      </c>
      <c r="J29" s="63">
        <v>2</v>
      </c>
      <c r="K29" s="64">
        <v>2</v>
      </c>
      <c r="L29" s="63">
        <v>2</v>
      </c>
      <c r="M29" s="64">
        <v>1</v>
      </c>
      <c r="N29" s="63">
        <v>2</v>
      </c>
      <c r="O29" s="64">
        <v>2</v>
      </c>
      <c r="P29" s="63">
        <v>1</v>
      </c>
      <c r="Q29" s="64">
        <v>2</v>
      </c>
      <c r="R29" s="65">
        <v>2</v>
      </c>
      <c r="S29" s="66">
        <v>2</v>
      </c>
      <c r="T29" s="65">
        <v>2</v>
      </c>
      <c r="U29" s="66">
        <v>2</v>
      </c>
      <c r="V29" s="65">
        <v>2</v>
      </c>
      <c r="W29" s="66">
        <v>1</v>
      </c>
      <c r="X29" s="65">
        <v>1</v>
      </c>
      <c r="Y29" s="66">
        <v>1</v>
      </c>
      <c r="Z29" s="65">
        <v>2</v>
      </c>
      <c r="AA29" s="66">
        <v>2</v>
      </c>
      <c r="AB29" s="63">
        <v>2</v>
      </c>
      <c r="AC29" s="64">
        <v>1</v>
      </c>
      <c r="AD29" s="63">
        <v>1</v>
      </c>
      <c r="AE29" s="64">
        <v>1</v>
      </c>
      <c r="AF29" s="63">
        <v>2</v>
      </c>
      <c r="AG29" s="64">
        <v>2</v>
      </c>
      <c r="AH29" s="63">
        <v>2</v>
      </c>
      <c r="AI29" s="64">
        <v>1</v>
      </c>
      <c r="AJ29" s="63">
        <v>2</v>
      </c>
      <c r="AK29" s="64">
        <v>1</v>
      </c>
      <c r="AL29" s="65">
        <v>2</v>
      </c>
      <c r="AM29" s="66">
        <v>2</v>
      </c>
      <c r="AN29" s="65">
        <v>1</v>
      </c>
      <c r="AO29" s="66">
        <v>1</v>
      </c>
      <c r="AP29" s="65">
        <v>2</v>
      </c>
      <c r="AQ29" s="66">
        <v>2</v>
      </c>
      <c r="AR29" s="65">
        <v>1</v>
      </c>
      <c r="AS29" s="66">
        <v>1</v>
      </c>
      <c r="AT29" s="65">
        <v>1</v>
      </c>
      <c r="AU29" s="66">
        <v>2</v>
      </c>
      <c r="AV29" s="22">
        <f t="shared" si="2"/>
        <v>16</v>
      </c>
      <c r="AW29" s="22">
        <f t="shared" si="3"/>
        <v>17</v>
      </c>
      <c r="AX29" s="22">
        <f t="shared" si="4"/>
        <v>15</v>
      </c>
      <c r="AY29" s="22">
        <f t="shared" si="5"/>
        <v>15</v>
      </c>
    </row>
    <row r="30" spans="1:51" ht="14.25">
      <c r="A30" s="59">
        <v>23</v>
      </c>
      <c r="B30" s="62" t="s">
        <v>79</v>
      </c>
      <c r="C30" s="60" t="s">
        <v>80</v>
      </c>
      <c r="D30" s="67">
        <f t="shared" si="0"/>
        <v>0</v>
      </c>
      <c r="E30" s="68" t="s">
        <v>151</v>
      </c>
      <c r="F30" s="60">
        <v>0</v>
      </c>
      <c r="G30" s="60"/>
      <c r="H30" s="63">
        <v>2</v>
      </c>
      <c r="I30" s="64">
        <v>2</v>
      </c>
      <c r="J30" s="63">
        <v>1</v>
      </c>
      <c r="K30" s="64">
        <v>1</v>
      </c>
      <c r="L30" s="63">
        <v>2</v>
      </c>
      <c r="M30" s="64">
        <v>2</v>
      </c>
      <c r="N30" s="63">
        <v>2</v>
      </c>
      <c r="O30" s="64">
        <v>2</v>
      </c>
      <c r="P30" s="63">
        <v>2</v>
      </c>
      <c r="Q30" s="64">
        <v>2</v>
      </c>
      <c r="R30" s="65">
        <v>2</v>
      </c>
      <c r="S30" s="66">
        <v>2</v>
      </c>
      <c r="T30" s="65">
        <v>2</v>
      </c>
      <c r="U30" s="66">
        <v>2</v>
      </c>
      <c r="V30" s="65">
        <v>2</v>
      </c>
      <c r="W30" s="66">
        <v>2</v>
      </c>
      <c r="X30" s="65">
        <v>2</v>
      </c>
      <c r="Y30" s="66">
        <v>2</v>
      </c>
      <c r="Z30" s="65">
        <v>2</v>
      </c>
      <c r="AA30" s="66">
        <v>2</v>
      </c>
      <c r="AB30" s="63">
        <v>1</v>
      </c>
      <c r="AC30" s="64">
        <v>2</v>
      </c>
      <c r="AD30" s="63">
        <v>2</v>
      </c>
      <c r="AE30" s="64">
        <v>1</v>
      </c>
      <c r="AF30" s="63">
        <v>2</v>
      </c>
      <c r="AG30" s="64">
        <v>2</v>
      </c>
      <c r="AH30" s="63">
        <v>1</v>
      </c>
      <c r="AI30" s="64">
        <v>2</v>
      </c>
      <c r="AJ30" s="63">
        <v>1</v>
      </c>
      <c r="AK30" s="64">
        <v>1</v>
      </c>
      <c r="AL30" s="65">
        <v>2</v>
      </c>
      <c r="AM30" s="66">
        <v>2</v>
      </c>
      <c r="AN30" s="65">
        <v>1</v>
      </c>
      <c r="AO30" s="66">
        <v>1</v>
      </c>
      <c r="AP30" s="65">
        <v>2</v>
      </c>
      <c r="AQ30" s="66">
        <v>1</v>
      </c>
      <c r="AR30" s="65">
        <v>2</v>
      </c>
      <c r="AS30" s="66">
        <v>1</v>
      </c>
      <c r="AT30" s="65">
        <v>2</v>
      </c>
      <c r="AU30" s="66">
        <v>1</v>
      </c>
      <c r="AV30" s="22">
        <f t="shared" si="2"/>
        <v>18</v>
      </c>
      <c r="AW30" s="22">
        <f t="shared" si="3"/>
        <v>20</v>
      </c>
      <c r="AX30" s="22">
        <f t="shared" si="4"/>
        <v>15</v>
      </c>
      <c r="AY30" s="22">
        <f t="shared" si="5"/>
        <v>15</v>
      </c>
    </row>
    <row r="31" spans="1:51" ht="14.25">
      <c r="A31" s="59">
        <v>29</v>
      </c>
      <c r="B31" s="62"/>
      <c r="C31" s="60"/>
      <c r="D31" s="67">
        <f t="shared" si="0"/>
        <v>0</v>
      </c>
      <c r="E31" s="68"/>
      <c r="F31" s="60">
        <f>SUM(AV31:AY31)</f>
        <v>0</v>
      </c>
      <c r="G31" s="60"/>
      <c r="H31" s="63"/>
      <c r="I31" s="64"/>
      <c r="J31" s="63"/>
      <c r="K31" s="64"/>
      <c r="L31" s="63"/>
      <c r="M31" s="64"/>
      <c r="N31" s="63"/>
      <c r="O31" s="64"/>
      <c r="P31" s="63"/>
      <c r="Q31" s="64"/>
      <c r="R31" s="65"/>
      <c r="S31" s="66"/>
      <c r="T31" s="65"/>
      <c r="U31" s="66"/>
      <c r="V31" s="65"/>
      <c r="W31" s="66"/>
      <c r="X31" s="65"/>
      <c r="Y31" s="66"/>
      <c r="Z31" s="65"/>
      <c r="AA31" s="66"/>
      <c r="AB31" s="63"/>
      <c r="AC31" s="64"/>
      <c r="AD31" s="63"/>
      <c r="AE31" s="64"/>
      <c r="AF31" s="63"/>
      <c r="AG31" s="64"/>
      <c r="AH31" s="63"/>
      <c r="AI31" s="64"/>
      <c r="AJ31" s="63"/>
      <c r="AK31" s="64"/>
      <c r="AL31" s="65"/>
      <c r="AM31" s="66"/>
      <c r="AN31" s="65"/>
      <c r="AO31" s="66"/>
      <c r="AP31" s="65"/>
      <c r="AQ31" s="66"/>
      <c r="AR31" s="65"/>
      <c r="AS31" s="66"/>
      <c r="AT31" s="65"/>
      <c r="AU31" s="66"/>
      <c r="AV31" s="22">
        <f t="shared" si="2"/>
        <v>0</v>
      </c>
      <c r="AW31" s="22">
        <f t="shared" si="3"/>
        <v>0</v>
      </c>
      <c r="AX31" s="22">
        <f t="shared" si="4"/>
        <v>0</v>
      </c>
      <c r="AY31" s="22">
        <f t="shared" si="5"/>
        <v>0</v>
      </c>
    </row>
    <row r="32" spans="1:51" ht="14.25">
      <c r="A32" s="59">
        <v>30</v>
      </c>
      <c r="B32" s="62"/>
      <c r="C32" s="60"/>
      <c r="D32" s="67">
        <f t="shared" si="0"/>
        <v>0</v>
      </c>
      <c r="E32" s="68"/>
      <c r="F32" s="60">
        <f aca="true" t="shared" si="6" ref="F32:F41">SUM(AV32:AY32)</f>
        <v>0</v>
      </c>
      <c r="G32" s="60"/>
      <c r="H32" s="63"/>
      <c r="I32" s="64"/>
      <c r="J32" s="63"/>
      <c r="K32" s="64"/>
      <c r="L32" s="63"/>
      <c r="M32" s="64"/>
      <c r="N32" s="63"/>
      <c r="O32" s="64"/>
      <c r="P32" s="63"/>
      <c r="Q32" s="64"/>
      <c r="R32" s="65"/>
      <c r="S32" s="66"/>
      <c r="T32" s="65"/>
      <c r="U32" s="66"/>
      <c r="V32" s="65"/>
      <c r="W32" s="66"/>
      <c r="X32" s="65"/>
      <c r="Y32" s="66"/>
      <c r="Z32" s="65"/>
      <c r="AA32" s="66"/>
      <c r="AB32" s="63"/>
      <c r="AC32" s="64"/>
      <c r="AD32" s="63"/>
      <c r="AE32" s="64"/>
      <c r="AF32" s="63"/>
      <c r="AG32" s="64"/>
      <c r="AH32" s="63"/>
      <c r="AI32" s="64"/>
      <c r="AJ32" s="63"/>
      <c r="AK32" s="64"/>
      <c r="AL32" s="65"/>
      <c r="AM32" s="66"/>
      <c r="AN32" s="65"/>
      <c r="AO32" s="66"/>
      <c r="AP32" s="65"/>
      <c r="AQ32" s="66"/>
      <c r="AR32" s="65"/>
      <c r="AS32" s="66"/>
      <c r="AT32" s="65"/>
      <c r="AU32" s="66"/>
      <c r="AV32" s="22">
        <f t="shared" si="2"/>
        <v>0</v>
      </c>
      <c r="AW32" s="22">
        <f t="shared" si="3"/>
        <v>0</v>
      </c>
      <c r="AX32" s="22">
        <f t="shared" si="4"/>
        <v>0</v>
      </c>
      <c r="AY32" s="22">
        <f t="shared" si="5"/>
        <v>0</v>
      </c>
    </row>
    <row r="33" spans="1:51" ht="14.25">
      <c r="A33" s="59">
        <v>31</v>
      </c>
      <c r="B33" s="62"/>
      <c r="C33" s="60"/>
      <c r="D33" s="67">
        <f t="shared" si="0"/>
        <v>0</v>
      </c>
      <c r="E33" s="68"/>
      <c r="F33" s="68">
        <f t="shared" si="6"/>
        <v>0</v>
      </c>
      <c r="G33" s="60"/>
      <c r="H33" s="63"/>
      <c r="I33" s="64"/>
      <c r="J33" s="63"/>
      <c r="K33" s="64"/>
      <c r="L33" s="63"/>
      <c r="M33" s="64"/>
      <c r="N33" s="63"/>
      <c r="O33" s="64"/>
      <c r="P33" s="63"/>
      <c r="Q33" s="64"/>
      <c r="R33" s="65"/>
      <c r="S33" s="66"/>
      <c r="T33" s="65"/>
      <c r="U33" s="66"/>
      <c r="V33" s="65"/>
      <c r="W33" s="66"/>
      <c r="X33" s="65"/>
      <c r="Y33" s="66"/>
      <c r="Z33" s="65"/>
      <c r="AA33" s="66"/>
      <c r="AB33" s="63"/>
      <c r="AC33" s="64"/>
      <c r="AD33" s="63"/>
      <c r="AE33" s="64"/>
      <c r="AF33" s="63"/>
      <c r="AG33" s="64"/>
      <c r="AH33" s="63"/>
      <c r="AI33" s="64"/>
      <c r="AJ33" s="63"/>
      <c r="AK33" s="64"/>
      <c r="AL33" s="65"/>
      <c r="AM33" s="66"/>
      <c r="AN33" s="65"/>
      <c r="AO33" s="66"/>
      <c r="AP33" s="65"/>
      <c r="AQ33" s="66"/>
      <c r="AR33" s="65"/>
      <c r="AS33" s="66"/>
      <c r="AT33" s="65"/>
      <c r="AU33" s="66"/>
      <c r="AV33" s="22">
        <f t="shared" si="2"/>
        <v>0</v>
      </c>
      <c r="AW33" s="22">
        <f t="shared" si="3"/>
        <v>0</v>
      </c>
      <c r="AX33" s="22">
        <f t="shared" si="4"/>
        <v>0</v>
      </c>
      <c r="AY33" s="22">
        <f t="shared" si="5"/>
        <v>0</v>
      </c>
    </row>
    <row r="34" spans="1:51" ht="15" customHeight="1">
      <c r="A34" s="59">
        <v>32</v>
      </c>
      <c r="B34" s="62"/>
      <c r="C34" s="60"/>
      <c r="D34" s="67">
        <f t="shared" si="0"/>
        <v>0</v>
      </c>
      <c r="E34" s="68"/>
      <c r="F34" s="60">
        <f t="shared" si="6"/>
        <v>0</v>
      </c>
      <c r="G34" s="60"/>
      <c r="H34" s="63"/>
      <c r="I34" s="64"/>
      <c r="J34" s="63"/>
      <c r="K34" s="64"/>
      <c r="L34" s="63"/>
      <c r="M34" s="64"/>
      <c r="N34" s="63"/>
      <c r="O34" s="64"/>
      <c r="P34" s="63"/>
      <c r="Q34" s="64"/>
      <c r="R34" s="65"/>
      <c r="S34" s="66"/>
      <c r="T34" s="65"/>
      <c r="U34" s="66"/>
      <c r="V34" s="65"/>
      <c r="W34" s="66"/>
      <c r="X34" s="65"/>
      <c r="Y34" s="66"/>
      <c r="Z34" s="65"/>
      <c r="AA34" s="66"/>
      <c r="AB34" s="63"/>
      <c r="AC34" s="64"/>
      <c r="AD34" s="63"/>
      <c r="AE34" s="64"/>
      <c r="AF34" s="63"/>
      <c r="AG34" s="64"/>
      <c r="AH34" s="63"/>
      <c r="AI34" s="64"/>
      <c r="AJ34" s="63"/>
      <c r="AK34" s="64"/>
      <c r="AL34" s="65"/>
      <c r="AM34" s="66"/>
      <c r="AN34" s="65"/>
      <c r="AO34" s="66"/>
      <c r="AP34" s="65"/>
      <c r="AQ34" s="66"/>
      <c r="AR34" s="65"/>
      <c r="AS34" s="66"/>
      <c r="AT34" s="65"/>
      <c r="AU34" s="66"/>
      <c r="AV34" s="22">
        <f t="shared" si="2"/>
        <v>0</v>
      </c>
      <c r="AW34" s="22">
        <f t="shared" si="3"/>
        <v>0</v>
      </c>
      <c r="AX34" s="22">
        <f t="shared" si="4"/>
        <v>0</v>
      </c>
      <c r="AY34" s="22">
        <f t="shared" si="5"/>
        <v>0</v>
      </c>
    </row>
    <row r="35" spans="1:51" ht="15" customHeight="1">
      <c r="A35" s="59">
        <v>33</v>
      </c>
      <c r="B35" s="62"/>
      <c r="C35" s="60"/>
      <c r="D35" s="67">
        <f t="shared" si="0"/>
        <v>0</v>
      </c>
      <c r="E35" s="68"/>
      <c r="F35" s="68">
        <f t="shared" si="6"/>
        <v>0</v>
      </c>
      <c r="G35" s="60"/>
      <c r="H35" s="63"/>
      <c r="I35" s="64"/>
      <c r="J35" s="63"/>
      <c r="K35" s="64"/>
      <c r="L35" s="63"/>
      <c r="M35" s="64"/>
      <c r="N35" s="63"/>
      <c r="O35" s="64"/>
      <c r="P35" s="63"/>
      <c r="Q35" s="64"/>
      <c r="R35" s="65"/>
      <c r="S35" s="66"/>
      <c r="T35" s="65"/>
      <c r="U35" s="66"/>
      <c r="V35" s="65"/>
      <c r="W35" s="66"/>
      <c r="X35" s="65"/>
      <c r="Y35" s="66"/>
      <c r="Z35" s="65"/>
      <c r="AA35" s="66"/>
      <c r="AB35" s="63"/>
      <c r="AC35" s="64"/>
      <c r="AD35" s="63"/>
      <c r="AE35" s="64"/>
      <c r="AF35" s="63"/>
      <c r="AG35" s="64"/>
      <c r="AH35" s="63"/>
      <c r="AI35" s="64"/>
      <c r="AJ35" s="63"/>
      <c r="AK35" s="64"/>
      <c r="AL35" s="65"/>
      <c r="AM35" s="66"/>
      <c r="AN35" s="65"/>
      <c r="AO35" s="66"/>
      <c r="AP35" s="65"/>
      <c r="AQ35" s="66"/>
      <c r="AR35" s="65"/>
      <c r="AS35" s="66"/>
      <c r="AT35" s="65"/>
      <c r="AU35" s="66"/>
      <c r="AV35" s="22">
        <f t="shared" si="2"/>
        <v>0</v>
      </c>
      <c r="AW35" s="22">
        <f t="shared" si="3"/>
        <v>0</v>
      </c>
      <c r="AX35" s="22">
        <f t="shared" si="4"/>
        <v>0</v>
      </c>
      <c r="AY35" s="22">
        <f t="shared" si="5"/>
        <v>0</v>
      </c>
    </row>
    <row r="36" spans="1:51" ht="15" customHeight="1">
      <c r="A36" s="59">
        <v>34</v>
      </c>
      <c r="B36" s="62"/>
      <c r="C36" s="60"/>
      <c r="D36" s="67">
        <f t="shared" si="0"/>
        <v>0</v>
      </c>
      <c r="E36" s="68"/>
      <c r="F36" s="60">
        <f t="shared" si="6"/>
        <v>0</v>
      </c>
      <c r="G36" s="60"/>
      <c r="H36" s="63"/>
      <c r="I36" s="64"/>
      <c r="J36" s="63"/>
      <c r="K36" s="64"/>
      <c r="L36" s="63"/>
      <c r="M36" s="64"/>
      <c r="N36" s="63"/>
      <c r="O36" s="64"/>
      <c r="P36" s="63"/>
      <c r="Q36" s="64"/>
      <c r="R36" s="65"/>
      <c r="S36" s="66"/>
      <c r="T36" s="65"/>
      <c r="U36" s="66"/>
      <c r="V36" s="65"/>
      <c r="W36" s="66"/>
      <c r="X36" s="65"/>
      <c r="Y36" s="66"/>
      <c r="Z36" s="65"/>
      <c r="AA36" s="66"/>
      <c r="AB36" s="63"/>
      <c r="AC36" s="64"/>
      <c r="AD36" s="63"/>
      <c r="AE36" s="64"/>
      <c r="AF36" s="63"/>
      <c r="AG36" s="64"/>
      <c r="AH36" s="63"/>
      <c r="AI36" s="64"/>
      <c r="AJ36" s="63"/>
      <c r="AK36" s="64"/>
      <c r="AL36" s="65"/>
      <c r="AM36" s="66"/>
      <c r="AN36" s="65"/>
      <c r="AO36" s="66"/>
      <c r="AP36" s="65"/>
      <c r="AQ36" s="66"/>
      <c r="AR36" s="65"/>
      <c r="AS36" s="66"/>
      <c r="AT36" s="65"/>
      <c r="AU36" s="66"/>
      <c r="AV36" s="22">
        <f t="shared" si="2"/>
        <v>0</v>
      </c>
      <c r="AW36" s="22">
        <f t="shared" si="3"/>
        <v>0</v>
      </c>
      <c r="AX36" s="22">
        <f t="shared" si="4"/>
        <v>0</v>
      </c>
      <c r="AY36" s="22">
        <f t="shared" si="5"/>
        <v>0</v>
      </c>
    </row>
    <row r="37" spans="1:51" ht="15" customHeight="1">
      <c r="A37" s="59">
        <v>35</v>
      </c>
      <c r="B37" s="62"/>
      <c r="C37" s="60"/>
      <c r="D37" s="67">
        <f t="shared" si="0"/>
        <v>0</v>
      </c>
      <c r="E37" s="68"/>
      <c r="F37" s="60">
        <f t="shared" si="6"/>
        <v>0</v>
      </c>
      <c r="G37" s="60"/>
      <c r="H37" s="63"/>
      <c r="I37" s="64"/>
      <c r="J37" s="63"/>
      <c r="K37" s="64"/>
      <c r="L37" s="63"/>
      <c r="M37" s="64"/>
      <c r="N37" s="63"/>
      <c r="O37" s="64"/>
      <c r="P37" s="63"/>
      <c r="Q37" s="64"/>
      <c r="R37" s="65"/>
      <c r="S37" s="66"/>
      <c r="T37" s="65"/>
      <c r="U37" s="66"/>
      <c r="V37" s="65"/>
      <c r="W37" s="66"/>
      <c r="X37" s="65"/>
      <c r="Y37" s="66"/>
      <c r="Z37" s="65"/>
      <c r="AA37" s="66"/>
      <c r="AB37" s="63"/>
      <c r="AC37" s="64"/>
      <c r="AD37" s="63"/>
      <c r="AE37" s="64"/>
      <c r="AF37" s="63"/>
      <c r="AG37" s="64"/>
      <c r="AH37" s="63"/>
      <c r="AI37" s="64"/>
      <c r="AJ37" s="63"/>
      <c r="AK37" s="64"/>
      <c r="AL37" s="65"/>
      <c r="AM37" s="66"/>
      <c r="AN37" s="65"/>
      <c r="AO37" s="66"/>
      <c r="AP37" s="65"/>
      <c r="AQ37" s="66"/>
      <c r="AR37" s="65"/>
      <c r="AS37" s="66"/>
      <c r="AT37" s="65"/>
      <c r="AU37" s="66"/>
      <c r="AV37" s="22">
        <f t="shared" si="2"/>
        <v>0</v>
      </c>
      <c r="AW37" s="22">
        <f t="shared" si="3"/>
        <v>0</v>
      </c>
      <c r="AX37" s="22">
        <f t="shared" si="4"/>
        <v>0</v>
      </c>
      <c r="AY37" s="22">
        <f t="shared" si="5"/>
        <v>0</v>
      </c>
    </row>
    <row r="38" spans="1:51" ht="15" customHeight="1">
      <c r="A38" s="59">
        <v>36</v>
      </c>
      <c r="B38" s="62"/>
      <c r="C38" s="60"/>
      <c r="D38" s="67">
        <f t="shared" si="0"/>
        <v>0</v>
      </c>
      <c r="E38" s="68"/>
      <c r="F38" s="60">
        <f t="shared" si="6"/>
        <v>0</v>
      </c>
      <c r="G38" s="60"/>
      <c r="H38" s="63"/>
      <c r="I38" s="64"/>
      <c r="J38" s="63"/>
      <c r="K38" s="64"/>
      <c r="L38" s="63"/>
      <c r="M38" s="64"/>
      <c r="N38" s="63"/>
      <c r="O38" s="64"/>
      <c r="P38" s="63"/>
      <c r="Q38" s="64"/>
      <c r="R38" s="65"/>
      <c r="S38" s="66"/>
      <c r="T38" s="65"/>
      <c r="U38" s="66"/>
      <c r="V38" s="65"/>
      <c r="W38" s="66"/>
      <c r="X38" s="65"/>
      <c r="Y38" s="66"/>
      <c r="Z38" s="65"/>
      <c r="AA38" s="66"/>
      <c r="AB38" s="63"/>
      <c r="AC38" s="64"/>
      <c r="AD38" s="63"/>
      <c r="AE38" s="64"/>
      <c r="AF38" s="63"/>
      <c r="AG38" s="64"/>
      <c r="AH38" s="63"/>
      <c r="AI38" s="64"/>
      <c r="AJ38" s="63"/>
      <c r="AK38" s="64"/>
      <c r="AL38" s="65"/>
      <c r="AM38" s="66"/>
      <c r="AN38" s="65"/>
      <c r="AO38" s="66"/>
      <c r="AP38" s="65"/>
      <c r="AQ38" s="66"/>
      <c r="AR38" s="65"/>
      <c r="AS38" s="66"/>
      <c r="AT38" s="65"/>
      <c r="AU38" s="66"/>
      <c r="AV38" s="22">
        <f t="shared" si="2"/>
        <v>0</v>
      </c>
      <c r="AW38" s="22">
        <f t="shared" si="3"/>
        <v>0</v>
      </c>
      <c r="AX38" s="22">
        <f t="shared" si="4"/>
        <v>0</v>
      </c>
      <c r="AY38" s="22">
        <f t="shared" si="5"/>
        <v>0</v>
      </c>
    </row>
    <row r="39" spans="1:51" ht="15" customHeight="1">
      <c r="A39" s="59">
        <v>37</v>
      </c>
      <c r="B39" s="62"/>
      <c r="C39" s="60"/>
      <c r="D39" s="67">
        <f t="shared" si="0"/>
        <v>0</v>
      </c>
      <c r="E39" s="68"/>
      <c r="F39" s="60">
        <f t="shared" si="6"/>
        <v>0</v>
      </c>
      <c r="G39" s="60"/>
      <c r="H39" s="63"/>
      <c r="I39" s="64"/>
      <c r="J39" s="63"/>
      <c r="K39" s="64"/>
      <c r="L39" s="63"/>
      <c r="M39" s="64"/>
      <c r="N39" s="63"/>
      <c r="O39" s="64"/>
      <c r="P39" s="63"/>
      <c r="Q39" s="64"/>
      <c r="R39" s="65"/>
      <c r="S39" s="66"/>
      <c r="T39" s="65"/>
      <c r="U39" s="66"/>
      <c r="V39" s="65"/>
      <c r="W39" s="66"/>
      <c r="X39" s="65"/>
      <c r="Y39" s="66"/>
      <c r="Z39" s="65"/>
      <c r="AA39" s="66"/>
      <c r="AB39" s="63"/>
      <c r="AC39" s="64"/>
      <c r="AD39" s="63"/>
      <c r="AE39" s="64"/>
      <c r="AF39" s="63"/>
      <c r="AG39" s="64"/>
      <c r="AH39" s="63"/>
      <c r="AI39" s="64"/>
      <c r="AJ39" s="63"/>
      <c r="AK39" s="64"/>
      <c r="AL39" s="65"/>
      <c r="AM39" s="66"/>
      <c r="AN39" s="65"/>
      <c r="AO39" s="66"/>
      <c r="AP39" s="65"/>
      <c r="AQ39" s="66"/>
      <c r="AR39" s="65"/>
      <c r="AS39" s="66"/>
      <c r="AT39" s="65"/>
      <c r="AU39" s="66"/>
      <c r="AV39" s="22">
        <f t="shared" si="2"/>
        <v>0</v>
      </c>
      <c r="AW39" s="22">
        <f t="shared" si="3"/>
        <v>0</v>
      </c>
      <c r="AX39" s="22">
        <f t="shared" si="4"/>
        <v>0</v>
      </c>
      <c r="AY39" s="22">
        <f t="shared" si="5"/>
        <v>0</v>
      </c>
    </row>
    <row r="40" spans="1:51" ht="15" customHeight="1">
      <c r="A40" s="59">
        <v>38</v>
      </c>
      <c r="B40" s="62"/>
      <c r="C40" s="60"/>
      <c r="D40" s="67">
        <f t="shared" si="0"/>
        <v>0</v>
      </c>
      <c r="E40" s="68"/>
      <c r="F40" s="60">
        <f t="shared" si="6"/>
        <v>0</v>
      </c>
      <c r="G40" s="60"/>
      <c r="H40" s="63"/>
      <c r="I40" s="64"/>
      <c r="J40" s="63"/>
      <c r="K40" s="64"/>
      <c r="L40" s="63"/>
      <c r="M40" s="64"/>
      <c r="N40" s="63"/>
      <c r="O40" s="64"/>
      <c r="P40" s="63"/>
      <c r="Q40" s="64"/>
      <c r="R40" s="65"/>
      <c r="S40" s="66"/>
      <c r="T40" s="65"/>
      <c r="U40" s="66"/>
      <c r="V40" s="65"/>
      <c r="W40" s="66"/>
      <c r="X40" s="65"/>
      <c r="Y40" s="66"/>
      <c r="Z40" s="65"/>
      <c r="AA40" s="66"/>
      <c r="AB40" s="63"/>
      <c r="AC40" s="64"/>
      <c r="AD40" s="63"/>
      <c r="AE40" s="64"/>
      <c r="AF40" s="63"/>
      <c r="AG40" s="64"/>
      <c r="AH40" s="63"/>
      <c r="AI40" s="64"/>
      <c r="AJ40" s="63"/>
      <c r="AK40" s="64"/>
      <c r="AL40" s="65"/>
      <c r="AM40" s="66"/>
      <c r="AN40" s="65"/>
      <c r="AO40" s="66"/>
      <c r="AP40" s="65"/>
      <c r="AQ40" s="66"/>
      <c r="AR40" s="65"/>
      <c r="AS40" s="66"/>
      <c r="AT40" s="65"/>
      <c r="AU40" s="66"/>
      <c r="AV40" s="22">
        <f t="shared" si="2"/>
        <v>0</v>
      </c>
      <c r="AW40" s="22">
        <f t="shared" si="3"/>
        <v>0</v>
      </c>
      <c r="AX40" s="22">
        <f t="shared" si="4"/>
        <v>0</v>
      </c>
      <c r="AY40" s="22">
        <f t="shared" si="5"/>
        <v>0</v>
      </c>
    </row>
    <row r="41" spans="1:51" ht="15" customHeight="1">
      <c r="A41" s="59">
        <v>39</v>
      </c>
      <c r="B41" s="62"/>
      <c r="C41" s="60"/>
      <c r="D41" s="67">
        <f t="shared" si="0"/>
        <v>0</v>
      </c>
      <c r="E41" s="68"/>
      <c r="F41" s="68">
        <f t="shared" si="6"/>
        <v>0</v>
      </c>
      <c r="G41" s="60"/>
      <c r="H41" s="63"/>
      <c r="I41" s="64"/>
      <c r="J41" s="63"/>
      <c r="K41" s="64"/>
      <c r="L41" s="63"/>
      <c r="M41" s="64"/>
      <c r="N41" s="63"/>
      <c r="O41" s="64"/>
      <c r="P41" s="63"/>
      <c r="Q41" s="64"/>
      <c r="R41" s="65"/>
      <c r="S41" s="66"/>
      <c r="T41" s="65"/>
      <c r="U41" s="66"/>
      <c r="V41" s="65"/>
      <c r="W41" s="66"/>
      <c r="X41" s="65"/>
      <c r="Y41" s="66"/>
      <c r="Z41" s="65"/>
      <c r="AA41" s="66"/>
      <c r="AB41" s="63"/>
      <c r="AC41" s="64"/>
      <c r="AD41" s="63"/>
      <c r="AE41" s="64"/>
      <c r="AF41" s="63"/>
      <c r="AG41" s="64"/>
      <c r="AH41" s="63"/>
      <c r="AI41" s="64"/>
      <c r="AJ41" s="63"/>
      <c r="AK41" s="64"/>
      <c r="AL41" s="65"/>
      <c r="AM41" s="66"/>
      <c r="AN41" s="65"/>
      <c r="AO41" s="66"/>
      <c r="AP41" s="65"/>
      <c r="AQ41" s="66"/>
      <c r="AR41" s="65"/>
      <c r="AS41" s="66"/>
      <c r="AT41" s="65"/>
      <c r="AU41" s="66"/>
      <c r="AV41" s="22">
        <f t="shared" si="2"/>
        <v>0</v>
      </c>
      <c r="AW41" s="22">
        <f t="shared" si="3"/>
        <v>0</v>
      </c>
      <c r="AX41" s="22">
        <f t="shared" si="4"/>
        <v>0</v>
      </c>
      <c r="AY41" s="22">
        <f t="shared" si="5"/>
        <v>0</v>
      </c>
    </row>
    <row r="42" spans="2:6" ht="14.25">
      <c r="B42" s="12"/>
      <c r="C42" s="12"/>
      <c r="E42" s="70" t="s">
        <v>46</v>
      </c>
      <c r="F42" s="71">
        <f>MAX(F9:F41)</f>
        <v>74</v>
      </c>
    </row>
    <row r="43" spans="2:3" ht="14.25">
      <c r="B43" s="12"/>
      <c r="C43" s="12"/>
    </row>
    <row r="44" spans="2:3" ht="14.25">
      <c r="B44" s="12"/>
      <c r="C44" s="12"/>
    </row>
    <row r="45" spans="2:47" ht="14.25">
      <c r="B45" s="12"/>
      <c r="C45" s="12"/>
      <c r="F45" s="72" t="s">
        <v>60</v>
      </c>
      <c r="H45" s="73">
        <f>COUNTIF(H9:H31,2)/(COUNTIF(H9:H31,0)+COUNTIF(H9:H31,"&gt;0"))*100</f>
        <v>40.909090909090914</v>
      </c>
      <c r="I45" s="73">
        <f aca="true" t="shared" si="7" ref="I45:AU45">COUNTIF(I9:I41,2)/(COUNTIF(I9:I41,0)+COUNTIF(I9:I41,"&gt;0"))*100</f>
        <v>81.81818181818183</v>
      </c>
      <c r="J45" s="73">
        <f t="shared" si="7"/>
        <v>86.36363636363636</v>
      </c>
      <c r="K45" s="73">
        <f t="shared" si="7"/>
        <v>27.27272727272727</v>
      </c>
      <c r="L45" s="73">
        <f t="shared" si="7"/>
        <v>22.727272727272727</v>
      </c>
      <c r="M45" s="73">
        <f t="shared" si="7"/>
        <v>36.36363636363637</v>
      </c>
      <c r="N45" s="73">
        <f t="shared" si="7"/>
        <v>45.45454545454545</v>
      </c>
      <c r="O45" s="73">
        <f t="shared" si="7"/>
        <v>36.36363636363637</v>
      </c>
      <c r="P45" s="73">
        <f t="shared" si="7"/>
        <v>50</v>
      </c>
      <c r="Q45" s="73">
        <f t="shared" si="7"/>
        <v>81.81818181818183</v>
      </c>
      <c r="R45" s="73">
        <f t="shared" si="7"/>
        <v>63.63636363636363</v>
      </c>
      <c r="S45" s="73">
        <f t="shared" si="7"/>
        <v>45.45454545454545</v>
      </c>
      <c r="T45" s="73">
        <f t="shared" si="7"/>
        <v>68.18181818181817</v>
      </c>
      <c r="U45" s="73">
        <f t="shared" si="7"/>
        <v>77.27272727272727</v>
      </c>
      <c r="V45" s="73">
        <f t="shared" si="7"/>
        <v>77.27272727272727</v>
      </c>
      <c r="W45" s="73">
        <f t="shared" si="7"/>
        <v>54.54545454545454</v>
      </c>
      <c r="X45" s="73">
        <f t="shared" si="7"/>
        <v>54.54545454545454</v>
      </c>
      <c r="Y45" s="73">
        <f t="shared" si="7"/>
        <v>59.09090909090909</v>
      </c>
      <c r="Z45" s="73">
        <f t="shared" si="7"/>
        <v>81.81818181818183</v>
      </c>
      <c r="AA45" s="73">
        <f t="shared" si="7"/>
        <v>68.18181818181817</v>
      </c>
      <c r="AB45" s="73">
        <f t="shared" si="7"/>
        <v>45.45454545454545</v>
      </c>
      <c r="AC45" s="73">
        <f t="shared" si="7"/>
        <v>45.45454545454545</v>
      </c>
      <c r="AD45" s="73">
        <f t="shared" si="7"/>
        <v>59.09090909090909</v>
      </c>
      <c r="AE45" s="73">
        <f t="shared" si="7"/>
        <v>59.09090909090909</v>
      </c>
      <c r="AF45" s="73">
        <f t="shared" si="7"/>
        <v>68.18181818181817</v>
      </c>
      <c r="AG45" s="73">
        <f t="shared" si="7"/>
        <v>45.45454545454545</v>
      </c>
      <c r="AH45" s="73">
        <f t="shared" si="7"/>
        <v>68.18181818181817</v>
      </c>
      <c r="AI45" s="73">
        <f t="shared" si="7"/>
        <v>54.54545454545454</v>
      </c>
      <c r="AJ45" s="73">
        <f t="shared" si="7"/>
        <v>36.36363636363637</v>
      </c>
      <c r="AK45" s="73">
        <f t="shared" si="7"/>
        <v>27.27272727272727</v>
      </c>
      <c r="AL45" s="73">
        <f t="shared" si="7"/>
        <v>54.54545454545454</v>
      </c>
      <c r="AM45" s="73">
        <f t="shared" si="7"/>
        <v>72.72727272727273</v>
      </c>
      <c r="AN45" s="73">
        <f t="shared" si="7"/>
        <v>45.45454545454545</v>
      </c>
      <c r="AO45" s="73">
        <f t="shared" si="7"/>
        <v>40.909090909090914</v>
      </c>
      <c r="AP45" s="73">
        <f t="shared" si="7"/>
        <v>59.09090909090909</v>
      </c>
      <c r="AQ45" s="73">
        <f t="shared" si="7"/>
        <v>31.818181818181817</v>
      </c>
      <c r="AR45" s="73">
        <f t="shared" si="7"/>
        <v>72.72727272727273</v>
      </c>
      <c r="AS45" s="73">
        <f t="shared" si="7"/>
        <v>40.909090909090914</v>
      </c>
      <c r="AT45" s="73">
        <f t="shared" si="7"/>
        <v>59.09090909090909</v>
      </c>
      <c r="AU45" s="73">
        <f t="shared" si="7"/>
        <v>63.63636363636363</v>
      </c>
    </row>
    <row r="46" spans="2:47" ht="14.25">
      <c r="B46" s="12"/>
      <c r="C46" s="12"/>
      <c r="H46" s="22" t="s">
        <v>1</v>
      </c>
      <c r="I46" s="22" t="s">
        <v>1</v>
      </c>
      <c r="J46" s="22" t="s">
        <v>1</v>
      </c>
      <c r="K46" s="22" t="s">
        <v>1</v>
      </c>
      <c r="L46" s="22" t="s">
        <v>1</v>
      </c>
      <c r="M46" s="22" t="s">
        <v>1</v>
      </c>
      <c r="N46" s="22" t="s">
        <v>1</v>
      </c>
      <c r="O46" s="22" t="s">
        <v>1</v>
      </c>
      <c r="P46" s="22" t="s">
        <v>1</v>
      </c>
      <c r="Q46" s="22" t="s">
        <v>1</v>
      </c>
      <c r="R46" s="22" t="s">
        <v>1</v>
      </c>
      <c r="S46" s="22" t="s">
        <v>1</v>
      </c>
      <c r="T46" s="22" t="s">
        <v>1</v>
      </c>
      <c r="U46" s="22" t="s">
        <v>1</v>
      </c>
      <c r="V46" s="22" t="s">
        <v>1</v>
      </c>
      <c r="W46" s="22" t="s">
        <v>1</v>
      </c>
      <c r="X46" s="22" t="s">
        <v>1</v>
      </c>
      <c r="Y46" s="22" t="s">
        <v>1</v>
      </c>
      <c r="Z46" s="22" t="s">
        <v>1</v>
      </c>
      <c r="AA46" s="22" t="s">
        <v>1</v>
      </c>
      <c r="AB46" s="22" t="s">
        <v>1</v>
      </c>
      <c r="AC46" s="22" t="s">
        <v>1</v>
      </c>
      <c r="AD46" s="22" t="s">
        <v>1</v>
      </c>
      <c r="AE46" s="22" t="s">
        <v>1</v>
      </c>
      <c r="AF46" s="22" t="s">
        <v>1</v>
      </c>
      <c r="AG46" s="22" t="s">
        <v>1</v>
      </c>
      <c r="AH46" s="22" t="s">
        <v>1</v>
      </c>
      <c r="AI46" s="22" t="s">
        <v>1</v>
      </c>
      <c r="AJ46" s="22" t="s">
        <v>1</v>
      </c>
      <c r="AK46" s="22" t="s">
        <v>1</v>
      </c>
      <c r="AL46" s="22" t="s">
        <v>1</v>
      </c>
      <c r="AM46" s="22" t="s">
        <v>1</v>
      </c>
      <c r="AN46" s="22" t="s">
        <v>1</v>
      </c>
      <c r="AO46" s="22" t="s">
        <v>1</v>
      </c>
      <c r="AP46" s="22" t="s">
        <v>1</v>
      </c>
      <c r="AQ46" s="22" t="s">
        <v>1</v>
      </c>
      <c r="AR46" s="22" t="s">
        <v>1</v>
      </c>
      <c r="AS46" s="22" t="s">
        <v>1</v>
      </c>
      <c r="AT46" s="22" t="s">
        <v>1</v>
      </c>
      <c r="AU46" s="22" t="s">
        <v>1</v>
      </c>
    </row>
    <row r="47" spans="2:3" ht="14.25">
      <c r="B47" s="12"/>
      <c r="C47" s="12"/>
    </row>
    <row r="48" spans="2:3" ht="14.25">
      <c r="B48" s="12"/>
      <c r="C48" s="12"/>
    </row>
    <row r="50" spans="2:3" ht="14.25">
      <c r="B50" s="12"/>
      <c r="C50" s="12"/>
    </row>
    <row r="51" spans="2:3" ht="14.25">
      <c r="B51" s="12"/>
      <c r="C51" s="12"/>
    </row>
    <row r="52" spans="2:3" ht="14.25">
      <c r="B52" s="12"/>
      <c r="C52" s="12"/>
    </row>
    <row r="53" spans="2:3" ht="14.25">
      <c r="B53" s="12"/>
      <c r="C53" s="12"/>
    </row>
    <row r="54" spans="2:3" ht="14.25">
      <c r="B54" s="12"/>
      <c r="C54" s="12"/>
    </row>
    <row r="55" spans="2:3" ht="14.25">
      <c r="B55" s="12"/>
      <c r="C55" s="12"/>
    </row>
    <row r="56" spans="2:3" ht="14.25">
      <c r="B56" s="12"/>
      <c r="C56" s="12"/>
    </row>
    <row r="57" spans="2:3" ht="14.25">
      <c r="B57" s="12"/>
      <c r="C57" s="12"/>
    </row>
    <row r="58" spans="2:3" ht="14.25">
      <c r="B58" s="12"/>
      <c r="C58" s="12"/>
    </row>
    <row r="59" spans="2:3" ht="14.25">
      <c r="B59" s="12"/>
      <c r="C59" s="12"/>
    </row>
    <row r="60" spans="2:3" ht="14.25">
      <c r="B60" s="12"/>
      <c r="C60" s="12"/>
    </row>
    <row r="61" spans="2:3" ht="14.25">
      <c r="B61" s="12"/>
      <c r="C61" s="12"/>
    </row>
    <row r="62" spans="2:3" ht="14.25">
      <c r="B62" s="12"/>
      <c r="C62" s="12"/>
    </row>
    <row r="63" spans="2:3" ht="14.25">
      <c r="B63" s="12"/>
      <c r="C63" s="12"/>
    </row>
    <row r="64" spans="2:3" ht="14.25">
      <c r="B64" s="12"/>
      <c r="C64" s="12"/>
    </row>
    <row r="65" spans="2:3" ht="14.25">
      <c r="B65" s="12"/>
      <c r="C65" s="12"/>
    </row>
  </sheetData>
  <sheetProtection/>
  <mergeCells count="7">
    <mergeCell ref="A27:A28"/>
    <mergeCell ref="B3:C3"/>
    <mergeCell ref="F3:F6"/>
    <mergeCell ref="B4:C5"/>
    <mergeCell ref="D4:D7"/>
    <mergeCell ref="A14:A16"/>
    <mergeCell ref="A17:A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18"/>
  <sheetViews>
    <sheetView zoomScale="85" zoomScaleNormal="85" zoomScalePageLayoutView="0" workbookViewId="0" topLeftCell="A1">
      <selection activeCell="D14" sqref="D14"/>
    </sheetView>
  </sheetViews>
  <sheetFormatPr defaultColWidth="9.140625" defaultRowHeight="15"/>
  <cols>
    <col min="2" max="2" width="13.00390625" style="0" customWidth="1"/>
    <col min="3" max="3" width="15.140625" style="0" customWidth="1"/>
    <col min="4" max="4" width="11.57421875" style="0" customWidth="1"/>
    <col min="8" max="47" width="5.7109375" style="0" customWidth="1"/>
  </cols>
  <sheetData>
    <row r="1" spans="4:5" s="22" customFormat="1" ht="8.25" customHeight="1">
      <c r="D1" s="5"/>
      <c r="E1" s="29"/>
    </row>
    <row r="2" spans="2:47" s="22" customFormat="1" ht="14.25">
      <c r="B2" s="30"/>
      <c r="D2" s="5"/>
      <c r="E2" s="31"/>
      <c r="G2" s="32" t="s">
        <v>27</v>
      </c>
      <c r="H2" s="33">
        <v>1</v>
      </c>
      <c r="I2" s="33">
        <v>2</v>
      </c>
      <c r="J2" s="33">
        <v>3</v>
      </c>
      <c r="K2" s="33">
        <v>4</v>
      </c>
      <c r="L2" s="33">
        <v>5</v>
      </c>
      <c r="M2" s="33">
        <v>6</v>
      </c>
      <c r="N2" s="33">
        <v>7</v>
      </c>
      <c r="O2" s="33">
        <v>8</v>
      </c>
      <c r="P2" s="33">
        <v>9</v>
      </c>
      <c r="Q2" s="33">
        <v>10</v>
      </c>
      <c r="R2" s="33">
        <v>11</v>
      </c>
      <c r="S2" s="33">
        <v>12</v>
      </c>
      <c r="T2" s="33">
        <v>13</v>
      </c>
      <c r="U2" s="33">
        <v>14</v>
      </c>
      <c r="V2" s="33">
        <v>15</v>
      </c>
      <c r="W2" s="33">
        <v>16</v>
      </c>
      <c r="X2" s="33">
        <v>17</v>
      </c>
      <c r="Y2" s="33">
        <v>18</v>
      </c>
      <c r="Z2" s="33">
        <v>19</v>
      </c>
      <c r="AA2" s="33">
        <v>20</v>
      </c>
      <c r="AB2" s="33">
        <v>21</v>
      </c>
      <c r="AC2" s="33">
        <v>22</v>
      </c>
      <c r="AD2" s="33">
        <v>23</v>
      </c>
      <c r="AE2" s="33">
        <v>24</v>
      </c>
      <c r="AF2" s="33">
        <v>25</v>
      </c>
      <c r="AG2" s="33">
        <v>26</v>
      </c>
      <c r="AH2" s="33">
        <v>27</v>
      </c>
      <c r="AI2" s="33">
        <v>28</v>
      </c>
      <c r="AJ2" s="33">
        <v>29</v>
      </c>
      <c r="AK2" s="33">
        <v>30</v>
      </c>
      <c r="AL2" s="33">
        <v>31</v>
      </c>
      <c r="AM2" s="33">
        <v>32</v>
      </c>
      <c r="AN2" s="33">
        <v>33</v>
      </c>
      <c r="AO2" s="33">
        <v>34</v>
      </c>
      <c r="AP2" s="33">
        <v>35</v>
      </c>
      <c r="AQ2" s="33">
        <v>36</v>
      </c>
      <c r="AR2" s="33">
        <v>37</v>
      </c>
      <c r="AS2" s="33">
        <v>38</v>
      </c>
      <c r="AT2" s="33">
        <v>39</v>
      </c>
      <c r="AU2" s="33">
        <v>40</v>
      </c>
    </row>
    <row r="3" spans="2:47" s="34" customFormat="1" ht="22.5">
      <c r="B3" s="151" t="s">
        <v>94</v>
      </c>
      <c r="C3" s="151"/>
      <c r="D3" s="35"/>
      <c r="E3" s="36"/>
      <c r="F3" s="161"/>
      <c r="G3" s="37" t="s">
        <v>29</v>
      </c>
      <c r="H3" s="38">
        <v>41</v>
      </c>
      <c r="I3" s="39">
        <v>37</v>
      </c>
      <c r="J3" s="38">
        <v>37</v>
      </c>
      <c r="K3" s="39">
        <v>36</v>
      </c>
      <c r="L3" s="38">
        <v>38</v>
      </c>
      <c r="M3" s="39">
        <v>39</v>
      </c>
      <c r="N3" s="38">
        <v>24</v>
      </c>
      <c r="O3" s="39">
        <v>30</v>
      </c>
      <c r="P3" s="38">
        <v>36</v>
      </c>
      <c r="Q3" s="39">
        <v>17</v>
      </c>
      <c r="R3" s="40">
        <v>7.5</v>
      </c>
      <c r="S3" s="41">
        <v>12.5</v>
      </c>
      <c r="T3" s="40">
        <v>13</v>
      </c>
      <c r="U3" s="41">
        <v>41</v>
      </c>
      <c r="V3" s="40">
        <v>8.5</v>
      </c>
      <c r="W3" s="41">
        <v>34</v>
      </c>
      <c r="X3" s="40">
        <v>31</v>
      </c>
      <c r="Y3" s="41">
        <v>27</v>
      </c>
      <c r="Z3" s="40">
        <v>26</v>
      </c>
      <c r="AA3" s="41">
        <v>41</v>
      </c>
      <c r="AB3" s="38">
        <v>42</v>
      </c>
      <c r="AC3" s="39">
        <v>36</v>
      </c>
      <c r="AD3" s="38">
        <v>34</v>
      </c>
      <c r="AE3" s="39">
        <v>18</v>
      </c>
      <c r="AF3" s="38">
        <v>27</v>
      </c>
      <c r="AG3" s="39">
        <v>31</v>
      </c>
      <c r="AH3" s="38">
        <v>12</v>
      </c>
      <c r="AI3" s="39">
        <v>35</v>
      </c>
      <c r="AJ3" s="38">
        <v>41</v>
      </c>
      <c r="AK3" s="39">
        <v>37</v>
      </c>
      <c r="AL3" s="40">
        <v>20</v>
      </c>
      <c r="AM3" s="41">
        <v>37</v>
      </c>
      <c r="AN3" s="40">
        <v>42</v>
      </c>
      <c r="AO3" s="41">
        <v>33</v>
      </c>
      <c r="AP3" s="40">
        <v>24</v>
      </c>
      <c r="AQ3" s="41">
        <v>30</v>
      </c>
      <c r="AR3" s="40">
        <v>15</v>
      </c>
      <c r="AS3" s="41">
        <v>32</v>
      </c>
      <c r="AT3" s="40">
        <v>20</v>
      </c>
      <c r="AU3" s="41">
        <v>35</v>
      </c>
    </row>
    <row r="4" spans="2:47" s="22" customFormat="1" ht="39" customHeight="1">
      <c r="B4" s="152" t="s">
        <v>103</v>
      </c>
      <c r="C4" s="153"/>
      <c r="D4" s="162" t="s">
        <v>30</v>
      </c>
      <c r="E4" s="42"/>
      <c r="F4" s="161"/>
      <c r="G4" s="32" t="s">
        <v>31</v>
      </c>
      <c r="H4" s="43">
        <v>40</v>
      </c>
      <c r="I4" s="44">
        <v>35</v>
      </c>
      <c r="J4" s="43">
        <v>40</v>
      </c>
      <c r="K4" s="44">
        <v>25</v>
      </c>
      <c r="L4" s="43">
        <v>40</v>
      </c>
      <c r="M4" s="44">
        <v>40</v>
      </c>
      <c r="N4" s="43">
        <v>35</v>
      </c>
      <c r="O4" s="44">
        <v>40</v>
      </c>
      <c r="P4" s="43">
        <v>25</v>
      </c>
      <c r="Q4" s="44">
        <v>15</v>
      </c>
      <c r="R4" s="45">
        <v>20</v>
      </c>
      <c r="S4" s="46">
        <v>15</v>
      </c>
      <c r="T4" s="45">
        <v>15</v>
      </c>
      <c r="U4" s="46">
        <v>40</v>
      </c>
      <c r="V4" s="45">
        <v>20</v>
      </c>
      <c r="W4" s="46">
        <v>25</v>
      </c>
      <c r="X4" s="45">
        <v>40</v>
      </c>
      <c r="Y4" s="46">
        <v>40</v>
      </c>
      <c r="Z4" s="45">
        <v>20</v>
      </c>
      <c r="AA4" s="46">
        <v>40</v>
      </c>
      <c r="AB4" s="43">
        <v>40</v>
      </c>
      <c r="AC4" s="44">
        <v>25</v>
      </c>
      <c r="AD4" s="43">
        <v>35</v>
      </c>
      <c r="AE4" s="44">
        <v>15</v>
      </c>
      <c r="AF4" s="43">
        <v>40</v>
      </c>
      <c r="AG4" s="44">
        <v>40</v>
      </c>
      <c r="AH4" s="43">
        <v>15</v>
      </c>
      <c r="AI4" s="44">
        <v>25</v>
      </c>
      <c r="AJ4" s="43">
        <v>40</v>
      </c>
      <c r="AK4" s="44">
        <v>38</v>
      </c>
      <c r="AL4" s="45">
        <v>15</v>
      </c>
      <c r="AM4" s="46">
        <v>36</v>
      </c>
      <c r="AN4" s="45">
        <v>40</v>
      </c>
      <c r="AO4" s="46">
        <v>30</v>
      </c>
      <c r="AP4" s="45">
        <v>40</v>
      </c>
      <c r="AQ4" s="46">
        <v>40</v>
      </c>
      <c r="AR4" s="45">
        <v>15</v>
      </c>
      <c r="AS4" s="46">
        <v>30</v>
      </c>
      <c r="AT4" s="45">
        <v>15</v>
      </c>
      <c r="AU4" s="46">
        <v>35</v>
      </c>
    </row>
    <row r="5" spans="1:250" s="22" customFormat="1" ht="38.25" customHeight="1">
      <c r="A5" s="50"/>
      <c r="B5" s="152"/>
      <c r="C5" s="153"/>
      <c r="D5" s="162"/>
      <c r="E5" s="47"/>
      <c r="F5" s="161"/>
      <c r="G5" s="48" t="s">
        <v>32</v>
      </c>
      <c r="H5" s="49"/>
      <c r="I5" s="49"/>
      <c r="J5" s="49"/>
      <c r="K5" s="49"/>
      <c r="L5" s="49"/>
      <c r="M5" s="49"/>
      <c r="N5" s="49" t="s">
        <v>166</v>
      </c>
      <c r="O5" s="49" t="s">
        <v>166</v>
      </c>
      <c r="P5" s="49"/>
      <c r="Q5" s="49"/>
      <c r="R5" s="49"/>
      <c r="S5" s="49"/>
      <c r="T5" s="49"/>
      <c r="U5" s="49"/>
      <c r="V5" s="49"/>
      <c r="W5" s="49"/>
      <c r="X5" s="49" t="s">
        <v>167</v>
      </c>
      <c r="Y5" s="49" t="s">
        <v>167</v>
      </c>
      <c r="Z5" s="49"/>
      <c r="AA5" s="49"/>
      <c r="AB5" s="49"/>
      <c r="AC5" s="49"/>
      <c r="AD5" s="49"/>
      <c r="AE5" s="49"/>
      <c r="AF5" s="49" t="s">
        <v>166</v>
      </c>
      <c r="AG5" s="49" t="s">
        <v>166</v>
      </c>
      <c r="AH5" s="49"/>
      <c r="AI5" s="49"/>
      <c r="AJ5" s="49"/>
      <c r="AK5" s="49"/>
      <c r="AL5" s="49"/>
      <c r="AM5" s="49"/>
      <c r="AN5" s="49"/>
      <c r="AO5" s="49"/>
      <c r="AP5" s="49" t="s">
        <v>167</v>
      </c>
      <c r="AQ5" s="49" t="s">
        <v>167</v>
      </c>
      <c r="AR5" s="49"/>
      <c r="AS5" s="49"/>
      <c r="AT5" s="49"/>
      <c r="AU5" s="49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</row>
    <row r="6" spans="1:250" s="22" customFormat="1" ht="14.25">
      <c r="A6" s="50"/>
      <c r="B6" s="75"/>
      <c r="C6" s="75"/>
      <c r="D6" s="162"/>
      <c r="E6" s="47"/>
      <c r="F6" s="161"/>
      <c r="G6" s="48"/>
      <c r="H6" s="51"/>
      <c r="I6" s="52"/>
      <c r="J6" s="51"/>
      <c r="K6" s="52"/>
      <c r="L6" s="51"/>
      <c r="M6" s="52"/>
      <c r="N6" s="51"/>
      <c r="O6" s="52"/>
      <c r="P6" s="51"/>
      <c r="Q6" s="52"/>
      <c r="R6" s="53"/>
      <c r="S6" s="54"/>
      <c r="T6" s="53"/>
      <c r="U6" s="54"/>
      <c r="V6" s="53"/>
      <c r="W6" s="54"/>
      <c r="X6" s="53"/>
      <c r="Y6" s="54"/>
      <c r="Z6" s="53"/>
      <c r="AA6" s="54"/>
      <c r="AB6" s="51"/>
      <c r="AC6" s="52"/>
      <c r="AD6" s="51"/>
      <c r="AE6" s="52"/>
      <c r="AF6" s="51"/>
      <c r="AG6" s="52"/>
      <c r="AH6" s="51"/>
      <c r="AI6" s="52"/>
      <c r="AJ6" s="51"/>
      <c r="AK6" s="52"/>
      <c r="AL6" s="53"/>
      <c r="AM6" s="54"/>
      <c r="AN6" s="53"/>
      <c r="AO6" s="54"/>
      <c r="AP6" s="53"/>
      <c r="AQ6" s="54"/>
      <c r="AR6" s="53"/>
      <c r="AS6" s="54"/>
      <c r="AT6" s="53"/>
      <c r="AU6" s="54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</row>
    <row r="7" spans="1:250" s="22" customFormat="1" ht="14.25">
      <c r="A7" s="50"/>
      <c r="B7" s="55" t="s">
        <v>33</v>
      </c>
      <c r="C7" s="55" t="s">
        <v>34</v>
      </c>
      <c r="D7" s="162"/>
      <c r="E7" s="56" t="s">
        <v>35</v>
      </c>
      <c r="F7" s="55" t="s">
        <v>36</v>
      </c>
      <c r="G7" s="57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</row>
    <row r="8" spans="4:43" s="22" customFormat="1" ht="14.25">
      <c r="D8" s="5"/>
      <c r="E8" s="29"/>
      <c r="R8" s="1"/>
      <c r="W8" s="1"/>
      <c r="AL8" s="1"/>
      <c r="AQ8" s="1"/>
    </row>
    <row r="9" spans="1:51" s="22" customFormat="1" ht="14.25">
      <c r="A9" s="59">
        <v>1</v>
      </c>
      <c r="B9" s="60" t="s">
        <v>140</v>
      </c>
      <c r="C9" s="60" t="s">
        <v>141</v>
      </c>
      <c r="D9" s="67">
        <f>F9/$F$18</f>
        <v>1</v>
      </c>
      <c r="E9" s="68"/>
      <c r="F9" s="60">
        <f>SUM(AV9:AY9)</f>
        <v>57</v>
      </c>
      <c r="G9" s="60"/>
      <c r="H9" s="63">
        <v>1</v>
      </c>
      <c r="I9" s="64">
        <v>1</v>
      </c>
      <c r="J9" s="63">
        <v>2</v>
      </c>
      <c r="K9" s="64">
        <v>2</v>
      </c>
      <c r="L9" s="63">
        <v>1</v>
      </c>
      <c r="M9" s="64">
        <v>1</v>
      </c>
      <c r="N9" s="63">
        <v>2</v>
      </c>
      <c r="O9" s="64">
        <v>2</v>
      </c>
      <c r="P9" s="63">
        <v>1</v>
      </c>
      <c r="Q9" s="64">
        <v>2</v>
      </c>
      <c r="R9" s="65">
        <v>2</v>
      </c>
      <c r="S9" s="66">
        <v>1</v>
      </c>
      <c r="T9" s="65">
        <v>2</v>
      </c>
      <c r="U9" s="66">
        <v>0</v>
      </c>
      <c r="V9" s="65">
        <v>2</v>
      </c>
      <c r="W9" s="66">
        <v>1</v>
      </c>
      <c r="X9" s="65">
        <v>1</v>
      </c>
      <c r="Y9" s="66">
        <v>1</v>
      </c>
      <c r="Z9" s="65">
        <v>2</v>
      </c>
      <c r="AA9" s="66">
        <v>1</v>
      </c>
      <c r="AB9" s="63">
        <v>0</v>
      </c>
      <c r="AC9" s="64">
        <v>2</v>
      </c>
      <c r="AD9" s="63">
        <v>2</v>
      </c>
      <c r="AE9" s="64">
        <v>2</v>
      </c>
      <c r="AF9" s="63">
        <v>2</v>
      </c>
      <c r="AG9" s="64">
        <v>1</v>
      </c>
      <c r="AH9" s="63">
        <v>2</v>
      </c>
      <c r="AI9" s="64">
        <v>2</v>
      </c>
      <c r="AJ9" s="63">
        <v>1</v>
      </c>
      <c r="AK9" s="64">
        <v>1</v>
      </c>
      <c r="AL9" s="65">
        <v>2</v>
      </c>
      <c r="AM9" s="66">
        <v>2</v>
      </c>
      <c r="AN9" s="65">
        <v>1</v>
      </c>
      <c r="AO9" s="66">
        <v>1</v>
      </c>
      <c r="AP9" s="65">
        <v>1</v>
      </c>
      <c r="AQ9" s="66">
        <v>1</v>
      </c>
      <c r="AR9" s="65">
        <v>2</v>
      </c>
      <c r="AS9" s="66">
        <v>1</v>
      </c>
      <c r="AT9" s="65">
        <v>2</v>
      </c>
      <c r="AU9" s="66">
        <v>1</v>
      </c>
      <c r="AV9" s="22">
        <f>SUM(H9:Q9)</f>
        <v>15</v>
      </c>
      <c r="AW9" s="22">
        <f>SUM(R9:AA9)</f>
        <v>13</v>
      </c>
      <c r="AX9" s="22">
        <f>SUM(AB9:AK9)</f>
        <v>15</v>
      </c>
      <c r="AY9" s="22">
        <f>SUM(AL9:AU9)</f>
        <v>14</v>
      </c>
    </row>
    <row r="10" spans="1:51" s="22" customFormat="1" ht="14.25">
      <c r="A10" s="59">
        <v>2</v>
      </c>
      <c r="B10" s="60" t="s">
        <v>142</v>
      </c>
      <c r="C10" s="60" t="s">
        <v>143</v>
      </c>
      <c r="D10" s="67">
        <f>F10/$F$18</f>
        <v>0.8421052631578947</v>
      </c>
      <c r="E10" s="68"/>
      <c r="F10" s="60">
        <f>SUM(AV10:AY10)</f>
        <v>48</v>
      </c>
      <c r="G10" s="60"/>
      <c r="H10" s="63">
        <v>1</v>
      </c>
      <c r="I10" s="64">
        <v>2</v>
      </c>
      <c r="J10" s="63">
        <v>2</v>
      </c>
      <c r="K10" s="64">
        <v>1</v>
      </c>
      <c r="L10" s="63">
        <v>1</v>
      </c>
      <c r="M10" s="64">
        <v>1</v>
      </c>
      <c r="N10" s="63">
        <v>1</v>
      </c>
      <c r="O10" s="64">
        <v>1</v>
      </c>
      <c r="P10" s="63">
        <v>1</v>
      </c>
      <c r="Q10" s="64">
        <v>1</v>
      </c>
      <c r="R10" s="65">
        <v>2</v>
      </c>
      <c r="S10" s="66">
        <v>1</v>
      </c>
      <c r="T10" s="65">
        <v>1</v>
      </c>
      <c r="U10" s="66">
        <v>2</v>
      </c>
      <c r="V10" s="65">
        <v>2</v>
      </c>
      <c r="W10" s="66">
        <v>1</v>
      </c>
      <c r="X10" s="65">
        <v>1</v>
      </c>
      <c r="Y10" s="66">
        <v>1</v>
      </c>
      <c r="Z10" s="65">
        <v>2</v>
      </c>
      <c r="AA10" s="66">
        <v>1</v>
      </c>
      <c r="AB10" s="63">
        <v>2</v>
      </c>
      <c r="AC10" s="64">
        <v>1</v>
      </c>
      <c r="AD10" s="63">
        <v>1</v>
      </c>
      <c r="AE10" s="64">
        <v>1</v>
      </c>
      <c r="AF10" s="63">
        <v>2</v>
      </c>
      <c r="AG10" s="64">
        <v>1</v>
      </c>
      <c r="AH10" s="63">
        <v>2</v>
      </c>
      <c r="AI10" s="64">
        <v>0</v>
      </c>
      <c r="AJ10" s="63">
        <v>1</v>
      </c>
      <c r="AK10" s="64">
        <v>1</v>
      </c>
      <c r="AL10" s="65">
        <v>1</v>
      </c>
      <c r="AM10" s="66">
        <v>2</v>
      </c>
      <c r="AN10" s="65">
        <v>1</v>
      </c>
      <c r="AO10" s="66">
        <v>1</v>
      </c>
      <c r="AP10" s="65">
        <v>1</v>
      </c>
      <c r="AQ10" s="66">
        <v>0</v>
      </c>
      <c r="AR10" s="65">
        <v>1</v>
      </c>
      <c r="AS10" s="66">
        <v>1</v>
      </c>
      <c r="AT10" s="65">
        <v>1</v>
      </c>
      <c r="AU10" s="66">
        <v>1</v>
      </c>
      <c r="AV10" s="22">
        <f>SUM(H10:Q10)</f>
        <v>12</v>
      </c>
      <c r="AW10" s="22">
        <f>SUM(R10:AA10)</f>
        <v>14</v>
      </c>
      <c r="AX10" s="22">
        <f>SUM(AB10:AK10)</f>
        <v>12</v>
      </c>
      <c r="AY10" s="22">
        <f>SUM(AL10:AU10)</f>
        <v>10</v>
      </c>
    </row>
    <row r="11" spans="1:51" s="22" customFormat="1" ht="14.25">
      <c r="A11" s="59">
        <v>3</v>
      </c>
      <c r="B11" s="60" t="s">
        <v>144</v>
      </c>
      <c r="C11" s="60" t="s">
        <v>117</v>
      </c>
      <c r="D11" s="67">
        <f>F11/$F$18</f>
        <v>0.7192982456140351</v>
      </c>
      <c r="E11" s="68"/>
      <c r="F11" s="60">
        <f>SUM(AV11:AY11)</f>
        <v>41</v>
      </c>
      <c r="G11" s="60"/>
      <c r="H11" s="63">
        <v>1</v>
      </c>
      <c r="I11" s="64">
        <v>1</v>
      </c>
      <c r="J11" s="63">
        <v>2</v>
      </c>
      <c r="K11" s="64">
        <v>1</v>
      </c>
      <c r="L11" s="63">
        <v>2</v>
      </c>
      <c r="M11" s="64">
        <v>2</v>
      </c>
      <c r="N11" s="63">
        <v>0</v>
      </c>
      <c r="O11" s="64">
        <v>1</v>
      </c>
      <c r="P11" s="63">
        <v>1</v>
      </c>
      <c r="Q11" s="64">
        <v>1</v>
      </c>
      <c r="R11" s="65">
        <v>1</v>
      </c>
      <c r="S11" s="66">
        <v>1</v>
      </c>
      <c r="T11" s="65">
        <v>1</v>
      </c>
      <c r="U11" s="66">
        <v>0</v>
      </c>
      <c r="V11" s="65">
        <v>1</v>
      </c>
      <c r="W11" s="66">
        <v>1</v>
      </c>
      <c r="X11" s="65">
        <v>2</v>
      </c>
      <c r="Y11" s="66">
        <v>0</v>
      </c>
      <c r="Z11" s="65">
        <v>0</v>
      </c>
      <c r="AA11" s="66">
        <v>1</v>
      </c>
      <c r="AB11" s="63">
        <v>1</v>
      </c>
      <c r="AC11" s="64">
        <v>1</v>
      </c>
      <c r="AD11" s="63">
        <v>2</v>
      </c>
      <c r="AE11" s="64">
        <v>1</v>
      </c>
      <c r="AF11" s="63">
        <v>0</v>
      </c>
      <c r="AG11" s="64">
        <v>0</v>
      </c>
      <c r="AH11" s="63">
        <v>2</v>
      </c>
      <c r="AI11" s="64">
        <v>0</v>
      </c>
      <c r="AJ11" s="63">
        <v>1</v>
      </c>
      <c r="AK11" s="64">
        <v>1</v>
      </c>
      <c r="AL11" s="65">
        <v>1</v>
      </c>
      <c r="AM11" s="66">
        <v>1</v>
      </c>
      <c r="AN11" s="65">
        <v>1</v>
      </c>
      <c r="AO11" s="66">
        <v>1</v>
      </c>
      <c r="AP11" s="65">
        <v>0</v>
      </c>
      <c r="AQ11" s="66">
        <v>1</v>
      </c>
      <c r="AR11" s="65">
        <v>2</v>
      </c>
      <c r="AS11" s="66">
        <v>1</v>
      </c>
      <c r="AT11" s="65">
        <v>2</v>
      </c>
      <c r="AU11" s="66">
        <v>2</v>
      </c>
      <c r="AV11" s="22">
        <f>SUM(H11:Q11)</f>
        <v>12</v>
      </c>
      <c r="AW11" s="22">
        <f>SUM(R11:AA11)</f>
        <v>8</v>
      </c>
      <c r="AX11" s="22">
        <f>SUM(AB11:AK11)</f>
        <v>9</v>
      </c>
      <c r="AY11" s="22">
        <f>SUM(AL11:AU11)</f>
        <v>12</v>
      </c>
    </row>
    <row r="18" ht="14.25">
      <c r="F18">
        <f>MAX(F9:F11)</f>
        <v>57</v>
      </c>
    </row>
  </sheetData>
  <sheetProtection/>
  <mergeCells count="4">
    <mergeCell ref="B3:C3"/>
    <mergeCell ref="F3:F6"/>
    <mergeCell ref="B4:C5"/>
    <mergeCell ref="D4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B2">
      <selection activeCell="E14" sqref="E14"/>
    </sheetView>
  </sheetViews>
  <sheetFormatPr defaultColWidth="9.140625" defaultRowHeight="15"/>
  <cols>
    <col min="1" max="1" width="4.8515625" style="22" customWidth="1"/>
    <col min="2" max="3" width="21.421875" style="22" customWidth="1"/>
    <col min="4" max="4" width="10.421875" style="22" customWidth="1"/>
    <col min="5" max="5" width="12.421875" style="22" customWidth="1"/>
    <col min="6" max="16384" width="9.140625" style="22" customWidth="1"/>
  </cols>
  <sheetData>
    <row r="1" spans="2:15" ht="23.25" customHeight="1">
      <c r="B1" s="151" t="s">
        <v>86</v>
      </c>
      <c r="C1" s="151"/>
      <c r="D1" s="76"/>
      <c r="E1" s="76"/>
      <c r="G1" s="120"/>
      <c r="H1" s="120"/>
      <c r="I1" s="120"/>
      <c r="J1" s="120"/>
      <c r="K1" s="120"/>
      <c r="L1" s="120"/>
      <c r="M1" s="120"/>
      <c r="N1" s="120"/>
      <c r="O1" s="120"/>
    </row>
    <row r="2" spans="2:15" ht="23.25" customHeight="1">
      <c r="B2" s="152" t="s">
        <v>104</v>
      </c>
      <c r="C2" s="152"/>
      <c r="D2" s="76"/>
      <c r="E2" s="76"/>
      <c r="G2" s="120"/>
      <c r="H2" s="120"/>
      <c r="I2" s="120"/>
      <c r="J2" s="120"/>
      <c r="K2" s="120"/>
      <c r="L2" s="120"/>
      <c r="M2" s="120"/>
      <c r="N2" s="120"/>
      <c r="O2" s="120"/>
    </row>
    <row r="3" spans="2:15" ht="23.25" thickBot="1">
      <c r="B3" s="152"/>
      <c r="C3" s="152"/>
      <c r="D3" s="76"/>
      <c r="E3" s="76"/>
      <c r="G3" s="120"/>
      <c r="H3" s="120"/>
      <c r="I3" s="120"/>
      <c r="J3" s="120"/>
      <c r="K3" s="120"/>
      <c r="L3" s="120"/>
      <c r="M3" s="120"/>
      <c r="N3" s="120"/>
      <c r="O3" s="120"/>
    </row>
    <row r="4" spans="2:15" ht="39" customHeight="1" thickBot="1">
      <c r="B4" s="163"/>
      <c r="C4" s="163"/>
      <c r="D4" s="77"/>
      <c r="E4" s="77"/>
      <c r="F4" s="164" t="s">
        <v>62</v>
      </c>
      <c r="G4" s="165"/>
      <c r="H4" s="165"/>
      <c r="I4" s="165"/>
      <c r="J4" s="166"/>
      <c r="K4" s="167" t="s">
        <v>63</v>
      </c>
      <c r="L4" s="168"/>
      <c r="M4" s="168"/>
      <c r="N4" s="168"/>
      <c r="O4" s="169"/>
    </row>
    <row r="5" spans="1:15" ht="15" thickBot="1">
      <c r="A5" s="78"/>
      <c r="B5" s="79" t="s">
        <v>64</v>
      </c>
      <c r="C5" s="80" t="s">
        <v>65</v>
      </c>
      <c r="D5" s="81" t="s">
        <v>66</v>
      </c>
      <c r="E5" s="82" t="s">
        <v>67</v>
      </c>
      <c r="F5" s="83" t="s">
        <v>68</v>
      </c>
      <c r="G5" s="84" t="s">
        <v>69</v>
      </c>
      <c r="H5" s="84" t="s">
        <v>70</v>
      </c>
      <c r="I5" s="80" t="s">
        <v>71</v>
      </c>
      <c r="J5" s="85" t="s">
        <v>72</v>
      </c>
      <c r="K5" s="83" t="s">
        <v>68</v>
      </c>
      <c r="L5" s="84" t="s">
        <v>69</v>
      </c>
      <c r="M5" s="84" t="s">
        <v>70</v>
      </c>
      <c r="N5" s="80" t="s">
        <v>71</v>
      </c>
      <c r="O5" s="85" t="s">
        <v>72</v>
      </c>
    </row>
    <row r="6" spans="1:15" ht="14.25">
      <c r="A6" s="86">
        <v>1</v>
      </c>
      <c r="B6" s="87" t="s">
        <v>39</v>
      </c>
      <c r="C6" s="88" t="s">
        <v>57</v>
      </c>
      <c r="D6" s="89">
        <f aca="true" t="shared" si="0" ref="D6:D29">J6+O6</f>
        <v>32</v>
      </c>
      <c r="E6" s="90"/>
      <c r="F6" s="91">
        <v>4</v>
      </c>
      <c r="G6" s="92">
        <v>4</v>
      </c>
      <c r="H6" s="92">
        <v>5</v>
      </c>
      <c r="I6" s="93">
        <v>2</v>
      </c>
      <c r="J6" s="94">
        <f aca="true" t="shared" si="1" ref="J6:J29">SUM(F6:I6)</f>
        <v>15</v>
      </c>
      <c r="K6" s="117">
        <v>5</v>
      </c>
      <c r="L6" s="92">
        <v>3</v>
      </c>
      <c r="M6" s="92">
        <v>4</v>
      </c>
      <c r="N6" s="93">
        <v>5</v>
      </c>
      <c r="O6" s="94">
        <f aca="true" t="shared" si="2" ref="O6:O29">SUM(K6:N6)</f>
        <v>17</v>
      </c>
    </row>
    <row r="7" spans="1:15" ht="14.25">
      <c r="A7" s="95">
        <v>2</v>
      </c>
      <c r="B7" s="96" t="s">
        <v>105</v>
      </c>
      <c r="C7" s="97" t="s">
        <v>106</v>
      </c>
      <c r="D7" s="98">
        <f t="shared" si="0"/>
        <v>31</v>
      </c>
      <c r="E7" s="124" t="s">
        <v>127</v>
      </c>
      <c r="F7" s="99">
        <v>4</v>
      </c>
      <c r="G7" s="100">
        <v>5</v>
      </c>
      <c r="H7" s="100">
        <v>4</v>
      </c>
      <c r="I7" s="101">
        <v>3</v>
      </c>
      <c r="J7" s="102">
        <f t="shared" si="1"/>
        <v>16</v>
      </c>
      <c r="K7" s="118">
        <v>5</v>
      </c>
      <c r="L7" s="100">
        <v>4</v>
      </c>
      <c r="M7" s="100">
        <v>3</v>
      </c>
      <c r="N7" s="101">
        <v>3</v>
      </c>
      <c r="O7" s="102">
        <f t="shared" si="2"/>
        <v>15</v>
      </c>
    </row>
    <row r="8" spans="1:15" ht="14.25">
      <c r="A8" s="95">
        <v>3</v>
      </c>
      <c r="B8" s="96" t="s">
        <v>37</v>
      </c>
      <c r="C8" s="97" t="s">
        <v>109</v>
      </c>
      <c r="D8" s="98">
        <f t="shared" si="0"/>
        <v>31</v>
      </c>
      <c r="E8" s="123" t="s">
        <v>126</v>
      </c>
      <c r="F8" s="99">
        <v>3</v>
      </c>
      <c r="G8" s="100">
        <v>4</v>
      </c>
      <c r="H8" s="100">
        <v>4</v>
      </c>
      <c r="I8" s="101">
        <v>5</v>
      </c>
      <c r="J8" s="102">
        <f t="shared" si="1"/>
        <v>16</v>
      </c>
      <c r="K8" s="118">
        <v>4</v>
      </c>
      <c r="L8" s="100">
        <v>4</v>
      </c>
      <c r="M8" s="100">
        <v>2</v>
      </c>
      <c r="N8" s="101">
        <v>5</v>
      </c>
      <c r="O8" s="102">
        <f t="shared" si="2"/>
        <v>15</v>
      </c>
    </row>
    <row r="9" spans="1:15" ht="14.25">
      <c r="A9" s="95">
        <v>4</v>
      </c>
      <c r="B9" s="96" t="s">
        <v>49</v>
      </c>
      <c r="C9" s="97" t="s">
        <v>83</v>
      </c>
      <c r="D9" s="98">
        <f t="shared" si="0"/>
        <v>29</v>
      </c>
      <c r="E9" s="104"/>
      <c r="F9" s="99">
        <v>5</v>
      </c>
      <c r="G9" s="100">
        <v>4</v>
      </c>
      <c r="H9" s="100">
        <v>2</v>
      </c>
      <c r="I9" s="101">
        <v>3</v>
      </c>
      <c r="J9" s="102">
        <f t="shared" si="1"/>
        <v>14</v>
      </c>
      <c r="K9" s="118">
        <v>4</v>
      </c>
      <c r="L9" s="100">
        <v>5</v>
      </c>
      <c r="M9" s="100">
        <v>3</v>
      </c>
      <c r="N9" s="101">
        <v>3</v>
      </c>
      <c r="O9" s="102">
        <f t="shared" si="2"/>
        <v>15</v>
      </c>
    </row>
    <row r="10" spans="1:15" ht="14.25">
      <c r="A10" s="95">
        <v>5</v>
      </c>
      <c r="B10" s="96" t="s">
        <v>39</v>
      </c>
      <c r="C10" s="97" t="s">
        <v>40</v>
      </c>
      <c r="D10" s="98">
        <f t="shared" si="0"/>
        <v>28</v>
      </c>
      <c r="E10" s="104"/>
      <c r="F10" s="99">
        <v>3</v>
      </c>
      <c r="G10" s="100">
        <v>4</v>
      </c>
      <c r="H10" s="100">
        <v>3</v>
      </c>
      <c r="I10" s="101">
        <v>4</v>
      </c>
      <c r="J10" s="102">
        <f t="shared" si="1"/>
        <v>14</v>
      </c>
      <c r="K10" s="118">
        <v>4</v>
      </c>
      <c r="L10" s="100">
        <v>5</v>
      </c>
      <c r="M10" s="100">
        <v>2</v>
      </c>
      <c r="N10" s="101">
        <v>3</v>
      </c>
      <c r="O10" s="102">
        <f t="shared" si="2"/>
        <v>14</v>
      </c>
    </row>
    <row r="11" spans="1:15" ht="14.25">
      <c r="A11" s="95">
        <v>6</v>
      </c>
      <c r="B11" s="96" t="s">
        <v>61</v>
      </c>
      <c r="C11" s="97" t="s">
        <v>73</v>
      </c>
      <c r="D11" s="98">
        <f t="shared" si="0"/>
        <v>27</v>
      </c>
      <c r="E11" s="104"/>
      <c r="F11" s="99">
        <v>3</v>
      </c>
      <c r="G11" s="100">
        <v>4</v>
      </c>
      <c r="H11" s="100">
        <v>2</v>
      </c>
      <c r="I11" s="101">
        <v>3</v>
      </c>
      <c r="J11" s="102">
        <f t="shared" si="1"/>
        <v>12</v>
      </c>
      <c r="K11" s="118">
        <v>4</v>
      </c>
      <c r="L11" s="100">
        <v>5</v>
      </c>
      <c r="M11" s="100">
        <v>2</v>
      </c>
      <c r="N11" s="101">
        <v>4</v>
      </c>
      <c r="O11" s="102">
        <f t="shared" si="2"/>
        <v>15</v>
      </c>
    </row>
    <row r="12" spans="1:15" ht="14.25">
      <c r="A12" s="95">
        <v>7</v>
      </c>
      <c r="B12" s="96" t="s">
        <v>79</v>
      </c>
      <c r="C12" s="97" t="s">
        <v>80</v>
      </c>
      <c r="D12" s="98">
        <f t="shared" si="0"/>
        <v>27</v>
      </c>
      <c r="E12" s="104"/>
      <c r="F12" s="99">
        <v>4</v>
      </c>
      <c r="G12" s="100">
        <v>3</v>
      </c>
      <c r="H12" s="100">
        <v>4</v>
      </c>
      <c r="I12" s="101">
        <v>3</v>
      </c>
      <c r="J12" s="102">
        <f t="shared" si="1"/>
        <v>14</v>
      </c>
      <c r="K12" s="118">
        <v>3</v>
      </c>
      <c r="L12" s="100">
        <v>5</v>
      </c>
      <c r="M12" s="100">
        <v>3</v>
      </c>
      <c r="N12" s="101">
        <v>2</v>
      </c>
      <c r="O12" s="102">
        <f t="shared" si="2"/>
        <v>13</v>
      </c>
    </row>
    <row r="13" spans="1:15" ht="14.25">
      <c r="A13" s="95">
        <v>8</v>
      </c>
      <c r="B13" s="96" t="s">
        <v>58</v>
      </c>
      <c r="C13" s="97" t="s">
        <v>59</v>
      </c>
      <c r="D13" s="98">
        <f t="shared" si="0"/>
        <v>26</v>
      </c>
      <c r="E13" s="103"/>
      <c r="F13" s="99">
        <v>5</v>
      </c>
      <c r="G13" s="100">
        <v>4</v>
      </c>
      <c r="H13" s="100">
        <v>4</v>
      </c>
      <c r="I13" s="101">
        <v>2</v>
      </c>
      <c r="J13" s="102">
        <f t="shared" si="1"/>
        <v>15</v>
      </c>
      <c r="K13" s="118">
        <v>3</v>
      </c>
      <c r="L13" s="100">
        <v>3</v>
      </c>
      <c r="M13" s="100">
        <v>3</v>
      </c>
      <c r="N13" s="101">
        <v>2</v>
      </c>
      <c r="O13" s="102">
        <f t="shared" si="2"/>
        <v>11</v>
      </c>
    </row>
    <row r="14" spans="1:15" ht="14.25">
      <c r="A14" s="95">
        <v>9</v>
      </c>
      <c r="B14" s="96" t="s">
        <v>51</v>
      </c>
      <c r="C14" s="97" t="s">
        <v>125</v>
      </c>
      <c r="D14" s="98">
        <f t="shared" si="0"/>
        <v>26</v>
      </c>
      <c r="E14" s="104"/>
      <c r="F14" s="99">
        <v>2</v>
      </c>
      <c r="G14" s="100">
        <v>5</v>
      </c>
      <c r="H14" s="100">
        <v>4</v>
      </c>
      <c r="I14" s="101">
        <v>3</v>
      </c>
      <c r="J14" s="102">
        <f t="shared" si="1"/>
        <v>14</v>
      </c>
      <c r="K14" s="118">
        <v>2</v>
      </c>
      <c r="L14" s="100">
        <v>4</v>
      </c>
      <c r="M14" s="100">
        <v>3</v>
      </c>
      <c r="N14" s="101">
        <v>3</v>
      </c>
      <c r="O14" s="102">
        <f t="shared" si="2"/>
        <v>12</v>
      </c>
    </row>
    <row r="15" spans="1:15" ht="14.25">
      <c r="A15" s="95">
        <v>10</v>
      </c>
      <c r="B15" s="96" t="s">
        <v>114</v>
      </c>
      <c r="C15" s="97" t="s">
        <v>115</v>
      </c>
      <c r="D15" s="98">
        <f t="shared" si="0"/>
        <v>25</v>
      </c>
      <c r="E15" s="103"/>
      <c r="F15" s="99">
        <v>3</v>
      </c>
      <c r="G15" s="100">
        <v>2</v>
      </c>
      <c r="H15" s="100">
        <v>3</v>
      </c>
      <c r="I15" s="101">
        <v>4</v>
      </c>
      <c r="J15" s="102">
        <f t="shared" si="1"/>
        <v>12</v>
      </c>
      <c r="K15" s="118">
        <v>4</v>
      </c>
      <c r="L15" s="100">
        <v>5</v>
      </c>
      <c r="M15" s="100">
        <v>1</v>
      </c>
      <c r="N15" s="101">
        <v>3</v>
      </c>
      <c r="O15" s="102">
        <f t="shared" si="2"/>
        <v>13</v>
      </c>
    </row>
    <row r="16" spans="1:15" ht="14.25">
      <c r="A16" s="95">
        <v>11</v>
      </c>
      <c r="B16" s="96" t="s">
        <v>84</v>
      </c>
      <c r="C16" s="97" t="s">
        <v>85</v>
      </c>
      <c r="D16" s="98">
        <f t="shared" si="0"/>
        <v>23</v>
      </c>
      <c r="E16" s="104"/>
      <c r="F16" s="99">
        <v>3</v>
      </c>
      <c r="G16" s="100">
        <v>4</v>
      </c>
      <c r="H16" s="100">
        <v>2</v>
      </c>
      <c r="I16" s="101">
        <v>2</v>
      </c>
      <c r="J16" s="102">
        <f t="shared" si="1"/>
        <v>11</v>
      </c>
      <c r="K16" s="118">
        <v>3</v>
      </c>
      <c r="L16" s="100">
        <v>2</v>
      </c>
      <c r="M16" s="100">
        <v>5</v>
      </c>
      <c r="N16" s="101">
        <v>2</v>
      </c>
      <c r="O16" s="102">
        <f t="shared" si="2"/>
        <v>12</v>
      </c>
    </row>
    <row r="17" spans="1:15" ht="14.25">
      <c r="A17" s="95">
        <v>12</v>
      </c>
      <c r="B17" s="96" t="s">
        <v>51</v>
      </c>
      <c r="C17" s="97" t="s">
        <v>52</v>
      </c>
      <c r="D17" s="98">
        <f t="shared" si="0"/>
        <v>22</v>
      </c>
      <c r="E17" s="103"/>
      <c r="F17" s="99">
        <v>3</v>
      </c>
      <c r="G17" s="100">
        <v>3</v>
      </c>
      <c r="H17" s="100">
        <v>2</v>
      </c>
      <c r="I17" s="101">
        <v>2</v>
      </c>
      <c r="J17" s="102">
        <f t="shared" si="1"/>
        <v>10</v>
      </c>
      <c r="K17" s="118">
        <v>3</v>
      </c>
      <c r="L17" s="100">
        <v>3</v>
      </c>
      <c r="M17" s="100">
        <v>3</v>
      </c>
      <c r="N17" s="101">
        <v>3</v>
      </c>
      <c r="O17" s="102">
        <f t="shared" si="2"/>
        <v>12</v>
      </c>
    </row>
    <row r="18" spans="1:15" ht="14.25">
      <c r="A18" s="95">
        <v>13</v>
      </c>
      <c r="B18" s="96" t="s">
        <v>38</v>
      </c>
      <c r="C18" s="97" t="s">
        <v>121</v>
      </c>
      <c r="D18" s="98">
        <f t="shared" si="0"/>
        <v>20</v>
      </c>
      <c r="E18" s="104"/>
      <c r="F18" s="99">
        <v>1</v>
      </c>
      <c r="G18" s="100">
        <v>3</v>
      </c>
      <c r="H18" s="100">
        <v>3</v>
      </c>
      <c r="I18" s="101">
        <v>3</v>
      </c>
      <c r="J18" s="102">
        <f t="shared" si="1"/>
        <v>10</v>
      </c>
      <c r="K18" s="118">
        <v>1</v>
      </c>
      <c r="L18" s="100">
        <v>4</v>
      </c>
      <c r="M18" s="100">
        <v>3</v>
      </c>
      <c r="N18" s="101">
        <v>2</v>
      </c>
      <c r="O18" s="102">
        <f t="shared" si="2"/>
        <v>10</v>
      </c>
    </row>
    <row r="19" spans="1:15" ht="14.25">
      <c r="A19" s="95">
        <v>14</v>
      </c>
      <c r="B19" s="96" t="s">
        <v>107</v>
      </c>
      <c r="C19" s="97" t="s">
        <v>108</v>
      </c>
      <c r="D19" s="98">
        <f t="shared" si="0"/>
        <v>19</v>
      </c>
      <c r="E19" s="104"/>
      <c r="F19" s="99">
        <v>3</v>
      </c>
      <c r="G19" s="100">
        <v>3</v>
      </c>
      <c r="H19" s="100">
        <v>0</v>
      </c>
      <c r="I19" s="101">
        <v>1</v>
      </c>
      <c r="J19" s="102">
        <f t="shared" si="1"/>
        <v>7</v>
      </c>
      <c r="K19" s="118">
        <v>3</v>
      </c>
      <c r="L19" s="100">
        <v>3</v>
      </c>
      <c r="M19" s="100">
        <v>2</v>
      </c>
      <c r="N19" s="101">
        <v>4</v>
      </c>
      <c r="O19" s="102">
        <f t="shared" si="2"/>
        <v>12</v>
      </c>
    </row>
    <row r="20" spans="1:15" ht="14.25">
      <c r="A20" s="95">
        <v>15</v>
      </c>
      <c r="B20" s="96" t="s">
        <v>112</v>
      </c>
      <c r="C20" s="97" t="s">
        <v>113</v>
      </c>
      <c r="D20" s="98">
        <f t="shared" si="0"/>
        <v>17</v>
      </c>
      <c r="E20" s="104"/>
      <c r="F20" s="99">
        <v>2</v>
      </c>
      <c r="G20" s="100">
        <v>2</v>
      </c>
      <c r="H20" s="100">
        <v>0</v>
      </c>
      <c r="I20" s="101">
        <v>4</v>
      </c>
      <c r="J20" s="102">
        <f t="shared" si="1"/>
        <v>8</v>
      </c>
      <c r="K20" s="118">
        <v>2</v>
      </c>
      <c r="L20" s="100">
        <v>2</v>
      </c>
      <c r="M20" s="100">
        <v>2</v>
      </c>
      <c r="N20" s="101">
        <v>3</v>
      </c>
      <c r="O20" s="102">
        <f t="shared" si="2"/>
        <v>9</v>
      </c>
    </row>
    <row r="21" spans="1:15" ht="14.25">
      <c r="A21" s="95">
        <v>16</v>
      </c>
      <c r="B21" s="96" t="s">
        <v>53</v>
      </c>
      <c r="C21" s="97" t="s">
        <v>54</v>
      </c>
      <c r="D21" s="98">
        <f t="shared" si="0"/>
        <v>16</v>
      </c>
      <c r="E21" s="103"/>
      <c r="F21" s="99">
        <v>2</v>
      </c>
      <c r="G21" s="100">
        <v>3</v>
      </c>
      <c r="H21" s="100">
        <v>1</v>
      </c>
      <c r="I21" s="101">
        <v>0</v>
      </c>
      <c r="J21" s="102">
        <f t="shared" si="1"/>
        <v>6</v>
      </c>
      <c r="K21" s="118">
        <v>2</v>
      </c>
      <c r="L21" s="100">
        <v>4</v>
      </c>
      <c r="M21" s="100">
        <v>1</v>
      </c>
      <c r="N21" s="101">
        <v>3</v>
      </c>
      <c r="O21" s="102">
        <f t="shared" si="2"/>
        <v>10</v>
      </c>
    </row>
    <row r="22" spans="1:17" ht="14.25">
      <c r="A22" s="95">
        <v>17</v>
      </c>
      <c r="B22" s="96" t="s">
        <v>116</v>
      </c>
      <c r="C22" s="97" t="s">
        <v>117</v>
      </c>
      <c r="D22" s="98">
        <f t="shared" si="0"/>
        <v>11</v>
      </c>
      <c r="E22" s="104"/>
      <c r="F22" s="99">
        <v>1</v>
      </c>
      <c r="G22" s="100">
        <v>2</v>
      </c>
      <c r="H22" s="100">
        <v>0</v>
      </c>
      <c r="I22" s="101">
        <v>1</v>
      </c>
      <c r="J22" s="102">
        <f t="shared" si="1"/>
        <v>4</v>
      </c>
      <c r="K22" s="118">
        <v>3</v>
      </c>
      <c r="L22" s="100">
        <v>2</v>
      </c>
      <c r="M22" s="100">
        <v>1</v>
      </c>
      <c r="N22" s="101">
        <v>1</v>
      </c>
      <c r="O22" s="102">
        <f t="shared" si="2"/>
        <v>7</v>
      </c>
      <c r="Q22" s="105"/>
    </row>
    <row r="23" spans="1:15" ht="14.25">
      <c r="A23" s="95">
        <v>18</v>
      </c>
      <c r="B23" s="96" t="s">
        <v>110</v>
      </c>
      <c r="C23" s="97" t="s">
        <v>111</v>
      </c>
      <c r="D23" s="98">
        <f t="shared" si="0"/>
        <v>0</v>
      </c>
      <c r="E23" s="104"/>
      <c r="F23" s="99"/>
      <c r="G23" s="100"/>
      <c r="H23" s="100"/>
      <c r="I23" s="101"/>
      <c r="J23" s="102">
        <f t="shared" si="1"/>
        <v>0</v>
      </c>
      <c r="K23" s="118"/>
      <c r="L23" s="100"/>
      <c r="M23" s="100"/>
      <c r="N23" s="101"/>
      <c r="O23" s="102">
        <f t="shared" si="2"/>
        <v>0</v>
      </c>
    </row>
    <row r="24" spans="1:15" ht="14.25">
      <c r="A24" s="95">
        <v>19</v>
      </c>
      <c r="B24" s="96" t="s">
        <v>118</v>
      </c>
      <c r="C24" s="97" t="s">
        <v>119</v>
      </c>
      <c r="D24" s="98">
        <f t="shared" si="0"/>
        <v>0</v>
      </c>
      <c r="E24" s="104"/>
      <c r="F24" s="99"/>
      <c r="G24" s="100"/>
      <c r="H24" s="100"/>
      <c r="I24" s="101"/>
      <c r="J24" s="102">
        <f t="shared" si="1"/>
        <v>0</v>
      </c>
      <c r="K24" s="118"/>
      <c r="L24" s="100"/>
      <c r="M24" s="100"/>
      <c r="N24" s="101"/>
      <c r="O24" s="102">
        <f t="shared" si="2"/>
        <v>0</v>
      </c>
    </row>
    <row r="25" spans="1:15" ht="14.25">
      <c r="A25" s="95">
        <v>20</v>
      </c>
      <c r="B25" s="96" t="s">
        <v>38</v>
      </c>
      <c r="C25" s="97" t="s">
        <v>120</v>
      </c>
      <c r="D25" s="98">
        <f t="shared" si="0"/>
        <v>0</v>
      </c>
      <c r="E25" s="103"/>
      <c r="F25" s="99"/>
      <c r="G25" s="100"/>
      <c r="H25" s="100"/>
      <c r="I25" s="101"/>
      <c r="J25" s="102">
        <f t="shared" si="1"/>
        <v>0</v>
      </c>
      <c r="K25" s="118"/>
      <c r="L25" s="100"/>
      <c r="M25" s="100"/>
      <c r="N25" s="101"/>
      <c r="O25" s="102">
        <f t="shared" si="2"/>
        <v>0</v>
      </c>
    </row>
    <row r="26" spans="1:15" ht="14.25">
      <c r="A26" s="95">
        <v>21</v>
      </c>
      <c r="B26" s="96" t="s">
        <v>56</v>
      </c>
      <c r="C26" s="97" t="s">
        <v>122</v>
      </c>
      <c r="D26" s="98">
        <f t="shared" si="0"/>
        <v>0</v>
      </c>
      <c r="E26" s="104"/>
      <c r="F26" s="99"/>
      <c r="G26" s="100"/>
      <c r="H26" s="100"/>
      <c r="I26" s="101"/>
      <c r="J26" s="102">
        <f t="shared" si="1"/>
        <v>0</v>
      </c>
      <c r="K26" s="118"/>
      <c r="L26" s="100"/>
      <c r="M26" s="100"/>
      <c r="N26" s="101"/>
      <c r="O26" s="102">
        <f t="shared" si="2"/>
        <v>0</v>
      </c>
    </row>
    <row r="27" spans="1:15" ht="14.25">
      <c r="A27" s="95">
        <v>22</v>
      </c>
      <c r="B27" s="96" t="s">
        <v>123</v>
      </c>
      <c r="C27" s="97" t="s">
        <v>124</v>
      </c>
      <c r="D27" s="98">
        <f t="shared" si="0"/>
        <v>0</v>
      </c>
      <c r="E27" s="104"/>
      <c r="F27" s="99"/>
      <c r="G27" s="100"/>
      <c r="H27" s="100"/>
      <c r="I27" s="101"/>
      <c r="J27" s="102">
        <f t="shared" si="1"/>
        <v>0</v>
      </c>
      <c r="K27" s="118"/>
      <c r="L27" s="100"/>
      <c r="M27" s="100"/>
      <c r="N27" s="101"/>
      <c r="O27" s="102">
        <f t="shared" si="2"/>
        <v>0</v>
      </c>
    </row>
    <row r="28" spans="1:15" ht="14.25">
      <c r="A28" s="95">
        <v>23</v>
      </c>
      <c r="B28" s="96" t="s">
        <v>91</v>
      </c>
      <c r="C28" s="97" t="s">
        <v>92</v>
      </c>
      <c r="D28" s="98">
        <f t="shared" si="0"/>
        <v>0</v>
      </c>
      <c r="E28" s="104"/>
      <c r="F28" s="99"/>
      <c r="G28" s="100"/>
      <c r="H28" s="100"/>
      <c r="I28" s="101"/>
      <c r="J28" s="102">
        <f t="shared" si="1"/>
        <v>0</v>
      </c>
      <c r="K28" s="118"/>
      <c r="L28" s="100"/>
      <c r="M28" s="100"/>
      <c r="N28" s="101"/>
      <c r="O28" s="102">
        <f t="shared" si="2"/>
        <v>0</v>
      </c>
    </row>
    <row r="29" spans="1:15" ht="15" thickBot="1">
      <c r="A29" s="106">
        <v>24</v>
      </c>
      <c r="B29" s="107"/>
      <c r="C29" s="108"/>
      <c r="D29" s="109">
        <f t="shared" si="0"/>
        <v>0</v>
      </c>
      <c r="E29" s="110"/>
      <c r="F29" s="111"/>
      <c r="G29" s="112"/>
      <c r="H29" s="112"/>
      <c r="I29" s="113"/>
      <c r="J29" s="114">
        <f t="shared" si="1"/>
        <v>0</v>
      </c>
      <c r="K29" s="119"/>
      <c r="L29" s="112"/>
      <c r="M29" s="112"/>
      <c r="N29" s="113"/>
      <c r="O29" s="114">
        <f t="shared" si="2"/>
        <v>0</v>
      </c>
    </row>
  </sheetData>
  <sheetProtection/>
  <autoFilter ref="B5:O29">
    <sortState ref="B6:O29">
      <sortCondition descending="1" sortBy="value" ref="D6:D29"/>
    </sortState>
  </autoFilter>
  <mergeCells count="4">
    <mergeCell ref="B1:C1"/>
    <mergeCell ref="B2:C4"/>
    <mergeCell ref="F4:J4"/>
    <mergeCell ref="K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4">
      <selection activeCell="B6" sqref="B6"/>
    </sheetView>
  </sheetViews>
  <sheetFormatPr defaultColWidth="9.140625" defaultRowHeight="15"/>
  <cols>
    <col min="1" max="1" width="4.8515625" style="22" customWidth="1"/>
    <col min="2" max="3" width="21.421875" style="22" customWidth="1"/>
    <col min="4" max="4" width="10.421875" style="22" customWidth="1"/>
    <col min="5" max="5" width="12.421875" style="22" customWidth="1"/>
    <col min="6" max="16384" width="9.140625" style="22" customWidth="1"/>
  </cols>
  <sheetData>
    <row r="1" spans="2:15" ht="23.25" customHeight="1">
      <c r="B1" s="151" t="s">
        <v>87</v>
      </c>
      <c r="C1" s="151"/>
      <c r="D1" s="76"/>
      <c r="E1" s="76"/>
      <c r="G1" s="120"/>
      <c r="H1" s="120"/>
      <c r="I1" s="120"/>
      <c r="J1" s="120"/>
      <c r="K1" s="120"/>
      <c r="L1" s="120"/>
      <c r="M1" s="120"/>
      <c r="N1" s="120"/>
      <c r="O1" s="120"/>
    </row>
    <row r="2" spans="2:15" ht="23.25" customHeight="1">
      <c r="B2" s="152" t="s">
        <v>104</v>
      </c>
      <c r="C2" s="152"/>
      <c r="D2" s="76"/>
      <c r="E2" s="76"/>
      <c r="G2" s="120"/>
      <c r="H2" s="120"/>
      <c r="I2" s="120"/>
      <c r="J2" s="120"/>
      <c r="K2" s="120"/>
      <c r="L2" s="120"/>
      <c r="M2" s="120"/>
      <c r="N2" s="120"/>
      <c r="O2" s="120"/>
    </row>
    <row r="3" spans="2:15" ht="23.25" thickBot="1">
      <c r="B3" s="152"/>
      <c r="C3" s="152"/>
      <c r="D3" s="76"/>
      <c r="E3" s="76"/>
      <c r="G3" s="120"/>
      <c r="H3" s="120"/>
      <c r="I3" s="120"/>
      <c r="J3" s="120"/>
      <c r="K3" s="120"/>
      <c r="L3" s="120"/>
      <c r="M3" s="120"/>
      <c r="N3" s="120"/>
      <c r="O3" s="120"/>
    </row>
    <row r="4" spans="2:15" ht="39" customHeight="1" thickBot="1">
      <c r="B4" s="163"/>
      <c r="C4" s="163"/>
      <c r="D4" s="77"/>
      <c r="E4" s="77"/>
      <c r="F4" s="164" t="s">
        <v>62</v>
      </c>
      <c r="G4" s="165"/>
      <c r="H4" s="165"/>
      <c r="I4" s="165"/>
      <c r="J4" s="166"/>
      <c r="K4" s="167" t="s">
        <v>63</v>
      </c>
      <c r="L4" s="168"/>
      <c r="M4" s="168"/>
      <c r="N4" s="168"/>
      <c r="O4" s="169"/>
    </row>
    <row r="5" spans="1:15" ht="15" thickBot="1">
      <c r="A5" s="78"/>
      <c r="B5" s="79" t="s">
        <v>64</v>
      </c>
      <c r="C5" s="80" t="s">
        <v>65</v>
      </c>
      <c r="D5" s="81" t="s">
        <v>66</v>
      </c>
      <c r="E5" s="82" t="s">
        <v>67</v>
      </c>
      <c r="F5" s="83" t="s">
        <v>68</v>
      </c>
      <c r="G5" s="84" t="s">
        <v>69</v>
      </c>
      <c r="H5" s="84" t="s">
        <v>70</v>
      </c>
      <c r="I5" s="80" t="s">
        <v>71</v>
      </c>
      <c r="J5" s="85" t="s">
        <v>72</v>
      </c>
      <c r="K5" s="83" t="s">
        <v>68</v>
      </c>
      <c r="L5" s="84" t="s">
        <v>69</v>
      </c>
      <c r="M5" s="84" t="s">
        <v>70</v>
      </c>
      <c r="N5" s="80" t="s">
        <v>71</v>
      </c>
      <c r="O5" s="85" t="s">
        <v>72</v>
      </c>
    </row>
    <row r="6" spans="1:15" ht="14.25">
      <c r="A6" s="86">
        <v>1</v>
      </c>
      <c r="B6" s="87" t="s">
        <v>79</v>
      </c>
      <c r="C6" s="88" t="s">
        <v>80</v>
      </c>
      <c r="D6" s="89">
        <f aca="true" t="shared" si="0" ref="D6:D29">J6+O6</f>
        <v>32</v>
      </c>
      <c r="E6" s="90"/>
      <c r="F6" s="91">
        <v>4</v>
      </c>
      <c r="G6" s="92">
        <v>5</v>
      </c>
      <c r="H6" s="92">
        <v>2</v>
      </c>
      <c r="I6" s="93">
        <v>4</v>
      </c>
      <c r="J6" s="94">
        <f aca="true" t="shared" si="1" ref="J6:J29">SUM(F6:I6)</f>
        <v>15</v>
      </c>
      <c r="K6" s="117">
        <v>5</v>
      </c>
      <c r="L6" s="92">
        <v>5</v>
      </c>
      <c r="M6" s="92">
        <v>4</v>
      </c>
      <c r="N6" s="93">
        <v>3</v>
      </c>
      <c r="O6" s="94">
        <f aca="true" t="shared" si="2" ref="O6:O29">SUM(K6:N6)</f>
        <v>17</v>
      </c>
    </row>
    <row r="7" spans="1:15" ht="14.25">
      <c r="A7" s="95">
        <v>2</v>
      </c>
      <c r="B7" s="96" t="s">
        <v>51</v>
      </c>
      <c r="C7" s="97" t="s">
        <v>52</v>
      </c>
      <c r="D7" s="98">
        <f t="shared" si="0"/>
        <v>28</v>
      </c>
      <c r="E7" s="124"/>
      <c r="F7" s="99">
        <v>5</v>
      </c>
      <c r="G7" s="100">
        <v>4</v>
      </c>
      <c r="H7" s="100">
        <v>2</v>
      </c>
      <c r="I7" s="101">
        <v>4</v>
      </c>
      <c r="J7" s="102">
        <f t="shared" si="1"/>
        <v>15</v>
      </c>
      <c r="K7" s="118">
        <v>4</v>
      </c>
      <c r="L7" s="100">
        <v>2</v>
      </c>
      <c r="M7" s="100">
        <v>3</v>
      </c>
      <c r="N7" s="101">
        <v>4</v>
      </c>
      <c r="O7" s="102">
        <f t="shared" si="2"/>
        <v>13</v>
      </c>
    </row>
    <row r="8" spans="1:15" ht="14.25">
      <c r="A8" s="95">
        <v>3</v>
      </c>
      <c r="B8" s="96" t="s">
        <v>49</v>
      </c>
      <c r="C8" s="97" t="s">
        <v>83</v>
      </c>
      <c r="D8" s="98">
        <f t="shared" si="0"/>
        <v>25</v>
      </c>
      <c r="E8" s="123"/>
      <c r="F8" s="99">
        <v>3</v>
      </c>
      <c r="G8" s="100">
        <v>4</v>
      </c>
      <c r="H8" s="100">
        <v>3</v>
      </c>
      <c r="I8" s="101">
        <v>2</v>
      </c>
      <c r="J8" s="102">
        <f t="shared" si="1"/>
        <v>12</v>
      </c>
      <c r="K8" s="118">
        <v>3</v>
      </c>
      <c r="L8" s="100">
        <v>4</v>
      </c>
      <c r="M8" s="100">
        <v>3</v>
      </c>
      <c r="N8" s="101">
        <v>3</v>
      </c>
      <c r="O8" s="102">
        <f t="shared" si="2"/>
        <v>13</v>
      </c>
    </row>
    <row r="9" spans="1:15" ht="14.25">
      <c r="A9" s="95">
        <v>4</v>
      </c>
      <c r="B9" s="96" t="s">
        <v>105</v>
      </c>
      <c r="C9" s="97" t="s">
        <v>106</v>
      </c>
      <c r="D9" s="98">
        <f t="shared" si="0"/>
        <v>23</v>
      </c>
      <c r="E9" s="103"/>
      <c r="F9" s="99">
        <v>4</v>
      </c>
      <c r="G9" s="100">
        <v>2</v>
      </c>
      <c r="H9" s="100">
        <v>0</v>
      </c>
      <c r="I9" s="101">
        <v>4</v>
      </c>
      <c r="J9" s="102">
        <f t="shared" si="1"/>
        <v>10</v>
      </c>
      <c r="K9" s="118">
        <v>3</v>
      </c>
      <c r="L9" s="100">
        <v>3</v>
      </c>
      <c r="M9" s="100">
        <v>4</v>
      </c>
      <c r="N9" s="101">
        <v>3</v>
      </c>
      <c r="O9" s="102">
        <f t="shared" si="2"/>
        <v>13</v>
      </c>
    </row>
    <row r="10" spans="1:15" ht="14.25">
      <c r="A10" s="95">
        <v>5</v>
      </c>
      <c r="B10" s="96" t="s">
        <v>39</v>
      </c>
      <c r="C10" s="97" t="s">
        <v>57</v>
      </c>
      <c r="D10" s="98">
        <f t="shared" si="0"/>
        <v>22</v>
      </c>
      <c r="E10" s="104"/>
      <c r="F10" s="99">
        <v>2</v>
      </c>
      <c r="G10" s="100">
        <v>4</v>
      </c>
      <c r="H10" s="100">
        <v>2</v>
      </c>
      <c r="I10" s="101">
        <v>3</v>
      </c>
      <c r="J10" s="102">
        <f t="shared" si="1"/>
        <v>11</v>
      </c>
      <c r="K10" s="118">
        <v>1</v>
      </c>
      <c r="L10" s="100">
        <v>4</v>
      </c>
      <c r="M10" s="100">
        <v>2</v>
      </c>
      <c r="N10" s="101">
        <v>4</v>
      </c>
      <c r="O10" s="102">
        <f t="shared" si="2"/>
        <v>11</v>
      </c>
    </row>
    <row r="11" spans="1:15" ht="14.25">
      <c r="A11" s="95">
        <v>6</v>
      </c>
      <c r="B11" s="96" t="s">
        <v>84</v>
      </c>
      <c r="C11" s="97" t="s">
        <v>85</v>
      </c>
      <c r="D11" s="98">
        <f t="shared" si="0"/>
        <v>20</v>
      </c>
      <c r="E11" s="104"/>
      <c r="F11" s="99">
        <v>3</v>
      </c>
      <c r="G11" s="100">
        <v>2</v>
      </c>
      <c r="H11" s="100">
        <v>4</v>
      </c>
      <c r="I11" s="101">
        <v>2</v>
      </c>
      <c r="J11" s="102">
        <f t="shared" si="1"/>
        <v>11</v>
      </c>
      <c r="K11" s="118">
        <v>3</v>
      </c>
      <c r="L11" s="100">
        <v>4</v>
      </c>
      <c r="M11" s="100">
        <v>2</v>
      </c>
      <c r="N11" s="101">
        <v>0</v>
      </c>
      <c r="O11" s="102">
        <f t="shared" si="2"/>
        <v>9</v>
      </c>
    </row>
    <row r="12" spans="1:15" ht="14.25">
      <c r="A12" s="95">
        <v>7</v>
      </c>
      <c r="B12" s="96" t="s">
        <v>58</v>
      </c>
      <c r="C12" s="97" t="s">
        <v>59</v>
      </c>
      <c r="D12" s="98">
        <f t="shared" si="0"/>
        <v>18</v>
      </c>
      <c r="E12" s="104"/>
      <c r="F12" s="99">
        <v>3</v>
      </c>
      <c r="G12" s="100">
        <v>3</v>
      </c>
      <c r="H12" s="100">
        <v>1</v>
      </c>
      <c r="I12" s="101">
        <v>2</v>
      </c>
      <c r="J12" s="102">
        <f t="shared" si="1"/>
        <v>9</v>
      </c>
      <c r="K12" s="118">
        <v>2</v>
      </c>
      <c r="L12" s="100">
        <v>2</v>
      </c>
      <c r="M12" s="100">
        <v>3</v>
      </c>
      <c r="N12" s="101">
        <v>2</v>
      </c>
      <c r="O12" s="102">
        <f t="shared" si="2"/>
        <v>9</v>
      </c>
    </row>
    <row r="13" spans="1:15" ht="14.25">
      <c r="A13" s="95">
        <v>8</v>
      </c>
      <c r="B13" s="96" t="s">
        <v>39</v>
      </c>
      <c r="C13" s="97" t="s">
        <v>40</v>
      </c>
      <c r="D13" s="98">
        <f t="shared" si="0"/>
        <v>13</v>
      </c>
      <c r="E13" s="104"/>
      <c r="F13" s="99">
        <v>4</v>
      </c>
      <c r="G13" s="100">
        <v>2</v>
      </c>
      <c r="H13" s="100">
        <v>2</v>
      </c>
      <c r="I13" s="101">
        <v>0</v>
      </c>
      <c r="J13" s="102">
        <f t="shared" si="1"/>
        <v>8</v>
      </c>
      <c r="K13" s="118">
        <v>1</v>
      </c>
      <c r="L13" s="100">
        <v>1</v>
      </c>
      <c r="M13" s="100">
        <v>1</v>
      </c>
      <c r="N13" s="101">
        <v>2</v>
      </c>
      <c r="O13" s="102">
        <f t="shared" si="2"/>
        <v>5</v>
      </c>
    </row>
    <row r="14" spans="1:15" ht="14.25">
      <c r="A14" s="95">
        <v>9</v>
      </c>
      <c r="B14" s="96" t="s">
        <v>38</v>
      </c>
      <c r="C14" s="97" t="s">
        <v>121</v>
      </c>
      <c r="D14" s="98">
        <f t="shared" si="0"/>
        <v>11</v>
      </c>
      <c r="E14" s="104"/>
      <c r="F14" s="99">
        <v>0</v>
      </c>
      <c r="G14" s="100">
        <v>1</v>
      </c>
      <c r="H14" s="100">
        <v>0</v>
      </c>
      <c r="I14" s="101">
        <v>2</v>
      </c>
      <c r="J14" s="102">
        <f t="shared" si="1"/>
        <v>3</v>
      </c>
      <c r="K14" s="118">
        <v>4</v>
      </c>
      <c r="L14" s="100">
        <v>4</v>
      </c>
      <c r="M14" s="100">
        <v>0</v>
      </c>
      <c r="N14" s="101">
        <v>0</v>
      </c>
      <c r="O14" s="102">
        <f t="shared" si="2"/>
        <v>8</v>
      </c>
    </row>
    <row r="15" spans="1:15" ht="14.25">
      <c r="A15" s="95">
        <v>10</v>
      </c>
      <c r="B15" s="96" t="s">
        <v>107</v>
      </c>
      <c r="C15" s="97" t="s">
        <v>108</v>
      </c>
      <c r="D15" s="98">
        <f t="shared" si="0"/>
        <v>0</v>
      </c>
      <c r="E15" s="104"/>
      <c r="F15" s="99"/>
      <c r="G15" s="100"/>
      <c r="H15" s="100"/>
      <c r="I15" s="101"/>
      <c r="J15" s="102">
        <f t="shared" si="1"/>
        <v>0</v>
      </c>
      <c r="K15" s="118"/>
      <c r="L15" s="100"/>
      <c r="M15" s="100"/>
      <c r="N15" s="101"/>
      <c r="O15" s="102">
        <f t="shared" si="2"/>
        <v>0</v>
      </c>
    </row>
    <row r="16" spans="1:15" ht="14.25">
      <c r="A16" s="95">
        <v>11</v>
      </c>
      <c r="B16" s="96" t="s">
        <v>37</v>
      </c>
      <c r="C16" s="97" t="s">
        <v>109</v>
      </c>
      <c r="D16" s="98">
        <f t="shared" si="0"/>
        <v>0</v>
      </c>
      <c r="E16" s="103"/>
      <c r="F16" s="99"/>
      <c r="G16" s="100"/>
      <c r="H16" s="100"/>
      <c r="I16" s="101"/>
      <c r="J16" s="102">
        <f t="shared" si="1"/>
        <v>0</v>
      </c>
      <c r="K16" s="118"/>
      <c r="L16" s="100"/>
      <c r="M16" s="100"/>
      <c r="N16" s="101"/>
      <c r="O16" s="102">
        <f t="shared" si="2"/>
        <v>0</v>
      </c>
    </row>
    <row r="17" spans="1:15" ht="14.25">
      <c r="A17" s="95">
        <v>12</v>
      </c>
      <c r="B17" s="96" t="s">
        <v>110</v>
      </c>
      <c r="C17" s="97" t="s">
        <v>111</v>
      </c>
      <c r="D17" s="98">
        <f t="shared" si="0"/>
        <v>0</v>
      </c>
      <c r="E17" s="103"/>
      <c r="F17" s="99"/>
      <c r="G17" s="100"/>
      <c r="H17" s="100"/>
      <c r="I17" s="101"/>
      <c r="J17" s="102">
        <f t="shared" si="1"/>
        <v>0</v>
      </c>
      <c r="K17" s="118"/>
      <c r="L17" s="100"/>
      <c r="M17" s="100"/>
      <c r="N17" s="101"/>
      <c r="O17" s="102">
        <f t="shared" si="2"/>
        <v>0</v>
      </c>
    </row>
    <row r="18" spans="1:15" ht="14.25">
      <c r="A18" s="95">
        <v>13</v>
      </c>
      <c r="B18" s="96" t="s">
        <v>112</v>
      </c>
      <c r="C18" s="97" t="s">
        <v>113</v>
      </c>
      <c r="D18" s="98">
        <f t="shared" si="0"/>
        <v>0</v>
      </c>
      <c r="E18" s="103"/>
      <c r="F18" s="99"/>
      <c r="G18" s="100"/>
      <c r="H18" s="100"/>
      <c r="I18" s="101"/>
      <c r="J18" s="102">
        <f t="shared" si="1"/>
        <v>0</v>
      </c>
      <c r="K18" s="118"/>
      <c r="L18" s="100"/>
      <c r="M18" s="100"/>
      <c r="N18" s="101"/>
      <c r="O18" s="102">
        <f t="shared" si="2"/>
        <v>0</v>
      </c>
    </row>
    <row r="19" spans="1:15" ht="14.25">
      <c r="A19" s="95">
        <v>14</v>
      </c>
      <c r="B19" s="96" t="s">
        <v>114</v>
      </c>
      <c r="C19" s="97" t="s">
        <v>115</v>
      </c>
      <c r="D19" s="98">
        <f t="shared" si="0"/>
        <v>0</v>
      </c>
      <c r="E19" s="104"/>
      <c r="F19" s="99"/>
      <c r="G19" s="100"/>
      <c r="H19" s="100"/>
      <c r="I19" s="101"/>
      <c r="J19" s="102">
        <f t="shared" si="1"/>
        <v>0</v>
      </c>
      <c r="K19" s="118"/>
      <c r="L19" s="100"/>
      <c r="M19" s="100"/>
      <c r="N19" s="101"/>
      <c r="O19" s="102">
        <f t="shared" si="2"/>
        <v>0</v>
      </c>
    </row>
    <row r="20" spans="1:15" ht="14.25">
      <c r="A20" s="95">
        <v>15</v>
      </c>
      <c r="B20" s="96" t="s">
        <v>116</v>
      </c>
      <c r="C20" s="97" t="s">
        <v>117</v>
      </c>
      <c r="D20" s="98">
        <f t="shared" si="0"/>
        <v>0</v>
      </c>
      <c r="E20" s="104"/>
      <c r="F20" s="99"/>
      <c r="G20" s="100"/>
      <c r="H20" s="100"/>
      <c r="I20" s="101"/>
      <c r="J20" s="102">
        <f t="shared" si="1"/>
        <v>0</v>
      </c>
      <c r="K20" s="118"/>
      <c r="L20" s="100"/>
      <c r="M20" s="100"/>
      <c r="N20" s="101"/>
      <c r="O20" s="102">
        <f t="shared" si="2"/>
        <v>0</v>
      </c>
    </row>
    <row r="21" spans="1:15" ht="14.25">
      <c r="A21" s="95">
        <v>16</v>
      </c>
      <c r="B21" s="96" t="s">
        <v>118</v>
      </c>
      <c r="C21" s="97" t="s">
        <v>119</v>
      </c>
      <c r="D21" s="98">
        <f t="shared" si="0"/>
        <v>0</v>
      </c>
      <c r="E21" s="104"/>
      <c r="F21" s="99"/>
      <c r="G21" s="100"/>
      <c r="H21" s="100"/>
      <c r="I21" s="101"/>
      <c r="J21" s="102">
        <f t="shared" si="1"/>
        <v>0</v>
      </c>
      <c r="K21" s="118"/>
      <c r="L21" s="100"/>
      <c r="M21" s="100"/>
      <c r="N21" s="101"/>
      <c r="O21" s="102">
        <f t="shared" si="2"/>
        <v>0</v>
      </c>
    </row>
    <row r="22" spans="1:17" ht="14.25">
      <c r="A22" s="95">
        <v>17</v>
      </c>
      <c r="B22" s="96" t="s">
        <v>38</v>
      </c>
      <c r="C22" s="97" t="s">
        <v>120</v>
      </c>
      <c r="D22" s="98">
        <f t="shared" si="0"/>
        <v>0</v>
      </c>
      <c r="E22" s="104"/>
      <c r="F22" s="99"/>
      <c r="G22" s="100"/>
      <c r="H22" s="100"/>
      <c r="I22" s="101"/>
      <c r="J22" s="102">
        <f t="shared" si="1"/>
        <v>0</v>
      </c>
      <c r="K22" s="118"/>
      <c r="L22" s="100"/>
      <c r="M22" s="100"/>
      <c r="N22" s="101"/>
      <c r="O22" s="102">
        <f t="shared" si="2"/>
        <v>0</v>
      </c>
      <c r="Q22" s="105"/>
    </row>
    <row r="23" spans="1:15" ht="14.25">
      <c r="A23" s="95">
        <v>18</v>
      </c>
      <c r="B23" s="96" t="s">
        <v>56</v>
      </c>
      <c r="C23" s="97" t="s">
        <v>122</v>
      </c>
      <c r="D23" s="98">
        <f t="shared" si="0"/>
        <v>0</v>
      </c>
      <c r="E23" s="103"/>
      <c r="F23" s="99"/>
      <c r="G23" s="100"/>
      <c r="H23" s="100"/>
      <c r="I23" s="101"/>
      <c r="J23" s="102">
        <f t="shared" si="1"/>
        <v>0</v>
      </c>
      <c r="K23" s="118"/>
      <c r="L23" s="100"/>
      <c r="M23" s="100"/>
      <c r="N23" s="101"/>
      <c r="O23" s="102">
        <f t="shared" si="2"/>
        <v>0</v>
      </c>
    </row>
    <row r="24" spans="1:15" ht="14.25">
      <c r="A24" s="95">
        <v>19</v>
      </c>
      <c r="B24" s="96" t="s">
        <v>123</v>
      </c>
      <c r="C24" s="97" t="s">
        <v>124</v>
      </c>
      <c r="D24" s="98">
        <f t="shared" si="0"/>
        <v>0</v>
      </c>
      <c r="E24" s="104"/>
      <c r="F24" s="99"/>
      <c r="G24" s="100"/>
      <c r="H24" s="100"/>
      <c r="I24" s="101"/>
      <c r="J24" s="102">
        <f t="shared" si="1"/>
        <v>0</v>
      </c>
      <c r="K24" s="118"/>
      <c r="L24" s="100"/>
      <c r="M24" s="100"/>
      <c r="N24" s="101"/>
      <c r="O24" s="102">
        <f t="shared" si="2"/>
        <v>0</v>
      </c>
    </row>
    <row r="25" spans="1:15" ht="14.25">
      <c r="A25" s="95">
        <v>20</v>
      </c>
      <c r="B25" s="96" t="s">
        <v>61</v>
      </c>
      <c r="C25" s="97" t="s">
        <v>73</v>
      </c>
      <c r="D25" s="98">
        <f t="shared" si="0"/>
        <v>0</v>
      </c>
      <c r="E25" s="104"/>
      <c r="F25" s="99"/>
      <c r="G25" s="100"/>
      <c r="H25" s="100"/>
      <c r="I25" s="101"/>
      <c r="J25" s="102">
        <f t="shared" si="1"/>
        <v>0</v>
      </c>
      <c r="K25" s="118"/>
      <c r="L25" s="100"/>
      <c r="M25" s="100"/>
      <c r="N25" s="101"/>
      <c r="O25" s="102">
        <f t="shared" si="2"/>
        <v>0</v>
      </c>
    </row>
    <row r="26" spans="1:15" ht="14.25">
      <c r="A26" s="95">
        <v>21</v>
      </c>
      <c r="B26" s="96" t="s">
        <v>51</v>
      </c>
      <c r="C26" s="97" t="s">
        <v>125</v>
      </c>
      <c r="D26" s="98">
        <f t="shared" si="0"/>
        <v>0</v>
      </c>
      <c r="E26" s="104"/>
      <c r="F26" s="99"/>
      <c r="G26" s="100"/>
      <c r="H26" s="100"/>
      <c r="I26" s="101"/>
      <c r="J26" s="102">
        <f t="shared" si="1"/>
        <v>0</v>
      </c>
      <c r="K26" s="118"/>
      <c r="L26" s="100"/>
      <c r="M26" s="100"/>
      <c r="N26" s="101"/>
      <c r="O26" s="102">
        <f t="shared" si="2"/>
        <v>0</v>
      </c>
    </row>
    <row r="27" spans="1:15" ht="14.25">
      <c r="A27" s="95">
        <v>22</v>
      </c>
      <c r="B27" s="96" t="s">
        <v>91</v>
      </c>
      <c r="C27" s="97" t="s">
        <v>92</v>
      </c>
      <c r="D27" s="98">
        <f t="shared" si="0"/>
        <v>0</v>
      </c>
      <c r="E27" s="104"/>
      <c r="F27" s="99"/>
      <c r="G27" s="100"/>
      <c r="H27" s="100"/>
      <c r="I27" s="101"/>
      <c r="J27" s="102">
        <f t="shared" si="1"/>
        <v>0</v>
      </c>
      <c r="K27" s="118"/>
      <c r="L27" s="100"/>
      <c r="M27" s="100"/>
      <c r="N27" s="101"/>
      <c r="O27" s="102">
        <f t="shared" si="2"/>
        <v>0</v>
      </c>
    </row>
    <row r="28" spans="1:15" ht="14.25">
      <c r="A28" s="95">
        <v>23</v>
      </c>
      <c r="B28" s="96"/>
      <c r="C28" s="97"/>
      <c r="D28" s="98">
        <f t="shared" si="0"/>
        <v>0</v>
      </c>
      <c r="E28" s="104"/>
      <c r="F28" s="99"/>
      <c r="G28" s="100"/>
      <c r="H28" s="100"/>
      <c r="I28" s="101"/>
      <c r="J28" s="102">
        <f t="shared" si="1"/>
        <v>0</v>
      </c>
      <c r="K28" s="118"/>
      <c r="L28" s="100"/>
      <c r="M28" s="100"/>
      <c r="N28" s="101"/>
      <c r="O28" s="102">
        <f t="shared" si="2"/>
        <v>0</v>
      </c>
    </row>
    <row r="29" spans="1:15" ht="15" thickBot="1">
      <c r="A29" s="106">
        <v>24</v>
      </c>
      <c r="B29" s="107"/>
      <c r="C29" s="108"/>
      <c r="D29" s="109">
        <f t="shared" si="0"/>
        <v>0</v>
      </c>
      <c r="E29" s="110"/>
      <c r="F29" s="111"/>
      <c r="G29" s="112"/>
      <c r="H29" s="112"/>
      <c r="I29" s="113"/>
      <c r="J29" s="114">
        <f t="shared" si="1"/>
        <v>0</v>
      </c>
      <c r="K29" s="119"/>
      <c r="L29" s="112"/>
      <c r="M29" s="112"/>
      <c r="N29" s="113"/>
      <c r="O29" s="114">
        <f t="shared" si="2"/>
        <v>0</v>
      </c>
    </row>
  </sheetData>
  <sheetProtection/>
  <autoFilter ref="B5:O21">
    <sortState ref="B6:O29">
      <sortCondition descending="1" sortBy="value" ref="D6:D29"/>
    </sortState>
  </autoFilter>
  <mergeCells count="4">
    <mergeCell ref="B1:C1"/>
    <mergeCell ref="B2:C4"/>
    <mergeCell ref="F4:J4"/>
    <mergeCell ref="K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2"/>
  <dimension ref="A1:S86"/>
  <sheetViews>
    <sheetView zoomScalePageLayoutView="0" workbookViewId="0" topLeftCell="A3">
      <selection activeCell="N9" sqref="N9"/>
    </sheetView>
  </sheetViews>
  <sheetFormatPr defaultColWidth="9.140625" defaultRowHeight="15"/>
  <cols>
    <col min="1" max="1" width="8.00390625" style="3" bestFit="1" customWidth="1"/>
    <col min="2" max="2" width="22.28125" style="0" bestFit="1" customWidth="1"/>
    <col min="3" max="3" width="20.8515625" style="0" bestFit="1" customWidth="1"/>
    <col min="5" max="5" width="9.140625" style="5" customWidth="1"/>
    <col min="6" max="6" width="9.140625" style="1" customWidth="1"/>
    <col min="7" max="7" width="8.57421875" style="1" bestFit="1" customWidth="1"/>
    <col min="8" max="8" width="9.00390625" style="1" bestFit="1" customWidth="1"/>
    <col min="9" max="9" width="3.00390625" style="12" customWidth="1"/>
    <col min="10" max="11" width="9.140625" style="16" hidden="1" customWidth="1"/>
    <col min="12" max="12" width="9.140625" style="5" hidden="1" customWidth="1"/>
    <col min="13" max="13" width="9.140625" style="16" hidden="1" customWidth="1"/>
    <col min="14" max="14" width="9.140625" style="16" customWidth="1"/>
    <col min="15" max="17" width="9.140625" style="0" customWidth="1"/>
  </cols>
  <sheetData>
    <row r="1" spans="1:16" s="22" customFormat="1" ht="14.25">
      <c r="A1" s="3"/>
      <c r="B1" s="25" t="s">
        <v>15</v>
      </c>
      <c r="E1" s="5"/>
      <c r="F1" s="1"/>
      <c r="G1" s="1"/>
      <c r="H1" s="1"/>
      <c r="I1" s="4"/>
      <c r="J1" s="16"/>
      <c r="K1" s="16"/>
      <c r="L1" s="5"/>
      <c r="M1" s="16"/>
      <c r="N1" s="16"/>
      <c r="O1" s="171" t="s">
        <v>4</v>
      </c>
      <c r="P1" s="171"/>
    </row>
    <row r="2" spans="2:16" ht="14.25">
      <c r="B2" s="2" t="s">
        <v>0</v>
      </c>
      <c r="C2">
        <v>74</v>
      </c>
      <c r="D2" t="s">
        <v>2</v>
      </c>
      <c r="I2" s="4"/>
      <c r="O2" s="2" t="s">
        <v>17</v>
      </c>
      <c r="P2" s="26">
        <v>18</v>
      </c>
    </row>
    <row r="3" spans="2:16" ht="14.25">
      <c r="B3" s="2" t="s">
        <v>3</v>
      </c>
      <c r="C3">
        <v>57</v>
      </c>
      <c r="D3" t="s">
        <v>2</v>
      </c>
      <c r="G3" s="15" t="s">
        <v>8</v>
      </c>
      <c r="I3" s="4"/>
      <c r="O3" s="2" t="s">
        <v>18</v>
      </c>
      <c r="P3" s="27">
        <v>5</v>
      </c>
    </row>
    <row r="4" spans="2:16" ht="14.25">
      <c r="B4" s="2" t="s">
        <v>4</v>
      </c>
      <c r="C4">
        <v>69</v>
      </c>
      <c r="D4" t="s">
        <v>2</v>
      </c>
      <c r="G4" s="24">
        <f>MAX(G27,G15,G33,G39,G57,G9,G69,G21,G63,G45,G51,G75,G81)</f>
        <v>2.7971014492753623</v>
      </c>
      <c r="I4" s="4"/>
      <c r="O4" s="2" t="s">
        <v>16</v>
      </c>
      <c r="P4" s="1">
        <f>P2*2+(40-P2)-P3</f>
        <v>53</v>
      </c>
    </row>
    <row r="5" spans="2:9" ht="14.25">
      <c r="B5" s="2" t="s">
        <v>5</v>
      </c>
      <c r="C5">
        <v>1</v>
      </c>
      <c r="D5" t="s">
        <v>2</v>
      </c>
      <c r="I5" s="4"/>
    </row>
    <row r="6" spans="2:9" ht="14.25">
      <c r="B6" s="2" t="s">
        <v>6</v>
      </c>
      <c r="C6">
        <v>1</v>
      </c>
      <c r="D6" t="s">
        <v>2</v>
      </c>
      <c r="I6" s="4"/>
    </row>
    <row r="7" spans="1:15" ht="14.25">
      <c r="A7" s="13"/>
      <c r="B7" s="4"/>
      <c r="C7" s="4"/>
      <c r="D7" s="4"/>
      <c r="E7" s="6"/>
      <c r="F7" s="8"/>
      <c r="G7" s="8"/>
      <c r="H7" s="8"/>
      <c r="I7" s="4"/>
      <c r="O7" s="22"/>
    </row>
    <row r="8" spans="1:15" ht="31.5">
      <c r="A8" s="3" t="s">
        <v>12</v>
      </c>
      <c r="B8" s="21" t="s">
        <v>11</v>
      </c>
      <c r="C8" s="21" t="s">
        <v>13</v>
      </c>
      <c r="D8" t="s">
        <v>14</v>
      </c>
      <c r="E8" s="7" t="s">
        <v>1</v>
      </c>
      <c r="F8" s="14" t="s">
        <v>2</v>
      </c>
      <c r="G8" s="23" t="s">
        <v>9</v>
      </c>
      <c r="H8" s="23" t="s">
        <v>10</v>
      </c>
      <c r="I8" s="4"/>
      <c r="O8" s="22"/>
    </row>
    <row r="9" spans="1:17" ht="14.25">
      <c r="A9" s="172">
        <v>1</v>
      </c>
      <c r="B9" s="174" t="s">
        <v>19</v>
      </c>
      <c r="C9" s="22" t="s">
        <v>95</v>
      </c>
      <c r="D9" s="22" t="s">
        <v>4</v>
      </c>
      <c r="E9" s="5">
        <f>IF(D9=$B$2,F9/$C$2,IF(D9=$B$4,F9/$C$4,IF(D9=$B$5,F9/$C$5,IF(D9=$B$6,F9/$C$6,IF(D9=$B$3,F9/$C$3,"ERROR!!!")))))</f>
        <v>0.927536231884058</v>
      </c>
      <c r="F9" s="14">
        <v>64</v>
      </c>
      <c r="G9" s="170">
        <f>LARGE(E9:E13,1)+LARGE(E9:E13,2)+LARGE(E9:E13,3)</f>
        <v>2.6956521739130435</v>
      </c>
      <c r="H9" s="170">
        <f>G9/$G$4</f>
        <v>0.9637305699481865</v>
      </c>
      <c r="I9" s="4"/>
      <c r="M9" s="20"/>
      <c r="O9" s="22"/>
      <c r="Q9" s="22"/>
    </row>
    <row r="10" spans="1:15" ht="14.25">
      <c r="A10" s="172"/>
      <c r="B10" s="174"/>
      <c r="C10" s="22" t="s">
        <v>96</v>
      </c>
      <c r="D10" s="22" t="s">
        <v>4</v>
      </c>
      <c r="E10" s="5">
        <f>IF(D10=$B$2,F10/$C$2,IF(D10=$B$4,F10/$C$4,IF(D10=$B$5,F10/$C$5,IF(D10=$B$6,F10/$C$6,IF(D10=$B$3,F10/$C$3,"ERROR!!!")))))</f>
        <v>0</v>
      </c>
      <c r="F10" s="14">
        <v>0</v>
      </c>
      <c r="G10" s="173"/>
      <c r="H10" s="170"/>
      <c r="I10" s="4"/>
      <c r="M10" s="20"/>
      <c r="O10" s="22"/>
    </row>
    <row r="11" spans="1:15" ht="14.25">
      <c r="A11" s="172"/>
      <c r="B11" s="174"/>
      <c r="C11" s="22" t="s">
        <v>163</v>
      </c>
      <c r="D11" s="22" t="s">
        <v>4</v>
      </c>
      <c r="E11" s="5">
        <f>IF(D11=$B$2,F11/$C$2,IF(D11=$B$4,F11/$C$4,IF(D11=$B$5,F11/$C$5,IF(D11=$B$6,F11/$C$6,IF(D11=$B$3,F11/$C$3,"ERROR!!!")))))</f>
        <v>0.8260869565217391</v>
      </c>
      <c r="F11" s="14">
        <v>57</v>
      </c>
      <c r="G11" s="173"/>
      <c r="H11" s="170"/>
      <c r="I11" s="4"/>
      <c r="M11" s="20"/>
      <c r="O11" s="22"/>
    </row>
    <row r="12" spans="1:15" ht="14.25">
      <c r="A12" s="172"/>
      <c r="B12" s="174"/>
      <c r="C12" t="s">
        <v>168</v>
      </c>
      <c r="D12" s="22" t="s">
        <v>4</v>
      </c>
      <c r="E12" s="5">
        <f>IF(D12=$B$2,F12/$C$2,IF(D12=$B$4,F12/$C$4,IF(D12=$B$5,F12/$C$5,IF(D12=$B$6,F12/$C$6,IF(D12=$B$3,F12/$C$3,"ERROR!!!")))))</f>
        <v>0.9420289855072463</v>
      </c>
      <c r="F12" s="14">
        <v>65</v>
      </c>
      <c r="G12" s="173"/>
      <c r="H12" s="170"/>
      <c r="I12" s="4"/>
      <c r="M12" s="20"/>
      <c r="O12" s="22"/>
    </row>
    <row r="13" spans="1:15" ht="14.25">
      <c r="A13" s="172"/>
      <c r="B13" s="174"/>
      <c r="C13" s="22"/>
      <c r="D13" s="22" t="s">
        <v>0</v>
      </c>
      <c r="E13" s="5">
        <f>IF(D13=$B$2,F13/$C$2,IF(D13=$B$4,F13/$C$4,IF(D13=$B$5,F13/$C$5,IF(D13=$B$6,F13/$C$6,IF(D13=$B$3,F13/$C$3,"ERROR!!!")))))</f>
        <v>0</v>
      </c>
      <c r="F13" s="14"/>
      <c r="G13" s="173"/>
      <c r="H13" s="170"/>
      <c r="I13" s="4"/>
      <c r="M13" s="20"/>
      <c r="O13" s="22"/>
    </row>
    <row r="14" spans="1:15" ht="14.25">
      <c r="A14" s="13"/>
      <c r="B14" s="4"/>
      <c r="C14" s="4"/>
      <c r="D14" s="4"/>
      <c r="E14" s="6"/>
      <c r="F14" s="8"/>
      <c r="G14" s="8"/>
      <c r="H14" s="8"/>
      <c r="I14" s="4"/>
      <c r="K14" s="16" t="str">
        <f>B9</f>
        <v>JURA TEAM</v>
      </c>
      <c r="L14" s="5">
        <f>G9</f>
        <v>2.6956521739130435</v>
      </c>
      <c r="O14" s="5"/>
    </row>
    <row r="15" spans="1:19" ht="14.25">
      <c r="A15" s="172">
        <v>2</v>
      </c>
      <c r="B15" s="174" t="s">
        <v>20</v>
      </c>
      <c r="C15" s="22" t="s">
        <v>99</v>
      </c>
      <c r="D15" s="22" t="s">
        <v>4</v>
      </c>
      <c r="E15" s="5">
        <f>IF(D15=$B$2,F15/$C$2,IF(D15=$B$4,F15/$C$4,IF(D15=$B$5,F15/$C$5,IF(D15=$B$6,F15/$C$6,IF(D15=$B$3,F15/$C$3,"ERROR!!!")))))</f>
        <v>0.8985507246376812</v>
      </c>
      <c r="F15" s="14">
        <v>62</v>
      </c>
      <c r="G15" s="170">
        <f>LARGE(E15:E19,1)+LARGE(E15:E19,2)+LARGE(E15:E19,3)</f>
        <v>1.7363885624755189</v>
      </c>
      <c r="H15" s="170">
        <f>G15/$G$4</f>
        <v>0.6207814031648228</v>
      </c>
      <c r="I15" s="4"/>
      <c r="K15" s="16" t="str">
        <f>B21</f>
        <v>SET</v>
      </c>
      <c r="L15" s="5">
        <f>G21</f>
        <v>2.608695652173913</v>
      </c>
      <c r="M15" s="20"/>
      <c r="O15" s="22"/>
      <c r="P15" s="22"/>
      <c r="Q15" s="22"/>
      <c r="R15" s="22"/>
      <c r="S15" s="22"/>
    </row>
    <row r="16" spans="1:19" ht="14.25">
      <c r="A16" s="172"/>
      <c r="B16" s="174"/>
      <c r="C16" s="22" t="s">
        <v>161</v>
      </c>
      <c r="D16" s="22" t="s">
        <v>0</v>
      </c>
      <c r="E16" s="5">
        <f>IF(D16=$B$2,F16/$C$2,IF(D16=$B$4,F16/$C$4,IF(D16=$B$5,F16/$C$5,IF(D16=$B$6,F16/$C$6,IF(D16=$B$3,F16/$C$3,"ERROR!!!")))))</f>
        <v>0.8378378378378378</v>
      </c>
      <c r="F16" s="14">
        <v>62</v>
      </c>
      <c r="G16" s="173"/>
      <c r="H16" s="170"/>
      <c r="I16" s="4"/>
      <c r="K16" s="16" t="str">
        <f>B63</f>
        <v>SLOVENSKO I</v>
      </c>
      <c r="L16" s="5">
        <f>G63</f>
        <v>0</v>
      </c>
      <c r="M16" s="20"/>
      <c r="O16" s="5"/>
      <c r="P16" s="22"/>
      <c r="Q16" s="22"/>
      <c r="R16" s="22"/>
      <c r="S16" s="22"/>
    </row>
    <row r="17" spans="1:18" ht="14.25">
      <c r="A17" s="172"/>
      <c r="B17" s="174"/>
      <c r="C17" s="22" t="s">
        <v>162</v>
      </c>
      <c r="D17" s="22" t="s">
        <v>4</v>
      </c>
      <c r="E17" s="5">
        <f>IF(D17=$B$2,F17/$C$2,IF(D17=$B$4,F17/$C$4,IF(D17=$B$5,F17/$C$5,IF(D17=$B$6,F17/$C$6,IF(D17=$B$3,F17/$C$3,"ERROR!!!")))))</f>
        <v>0</v>
      </c>
      <c r="F17" s="14">
        <v>0</v>
      </c>
      <c r="G17" s="173"/>
      <c r="H17" s="170"/>
      <c r="I17" s="4"/>
      <c r="K17" s="16" t="str">
        <f>B45</f>
        <v>WIKING</v>
      </c>
      <c r="L17" s="5">
        <f>G45</f>
        <v>0</v>
      </c>
      <c r="M17" s="20"/>
      <c r="O17" s="22"/>
      <c r="P17" s="22"/>
      <c r="Q17" s="22"/>
      <c r="R17" s="22"/>
    </row>
    <row r="18" spans="1:18" ht="14.25">
      <c r="A18" s="172"/>
      <c r="B18" s="174"/>
      <c r="C18" s="22"/>
      <c r="D18" s="22" t="s">
        <v>3</v>
      </c>
      <c r="E18" s="5">
        <f>IF(D18=$B$2,F18/$C$2,IF(D18=$B$4,F18/$C$4,IF(D18=$B$5,F18/$C$5,IF(D18=$B$6,F18/$C$6,IF(D18=$B$3,F18/$C$3,"ERROR!!!")))))</f>
        <v>0</v>
      </c>
      <c r="F18" s="14"/>
      <c r="G18" s="173"/>
      <c r="H18" s="170"/>
      <c r="I18" s="4"/>
      <c r="K18" s="16" t="str">
        <f>B51</f>
        <v>e-TAWERNA</v>
      </c>
      <c r="L18" s="5">
        <f>G51</f>
        <v>0</v>
      </c>
      <c r="M18" s="20"/>
      <c r="O18" s="22"/>
      <c r="P18" s="22"/>
      <c r="Q18" s="22"/>
      <c r="R18" s="22"/>
    </row>
    <row r="19" spans="1:19" ht="14.25">
      <c r="A19" s="172"/>
      <c r="B19" s="174"/>
      <c r="C19" s="19"/>
      <c r="D19" s="22" t="s">
        <v>3</v>
      </c>
      <c r="E19" s="5">
        <f>IF(D19=$B$2,F19/$C$2,IF(D19=$B$4,F19/$C$4,IF(D19=$B$5,F19/$C$5,IF(D19=$B$6,F19/$C$6,IF(D19=$B$3,F19/$C$3,"ERROR!!!")))))</f>
        <v>0</v>
      </c>
      <c r="F19" s="14"/>
      <c r="G19" s="173"/>
      <c r="H19" s="170"/>
      <c r="I19" s="4"/>
      <c r="K19" s="16">
        <f>B75</f>
        <v>0</v>
      </c>
      <c r="L19" s="5">
        <f>G75</f>
        <v>0</v>
      </c>
      <c r="M19" s="20"/>
      <c r="O19" s="22"/>
      <c r="P19" s="22"/>
      <c r="Q19" s="22"/>
      <c r="S19" s="22"/>
    </row>
    <row r="20" spans="1:15" ht="14.25">
      <c r="A20" s="13"/>
      <c r="B20" s="4"/>
      <c r="C20" s="4"/>
      <c r="D20" s="4"/>
      <c r="E20" s="6"/>
      <c r="F20" s="8"/>
      <c r="G20" s="8"/>
      <c r="H20" s="8"/>
      <c r="I20" s="4"/>
      <c r="O20" s="22"/>
    </row>
    <row r="21" spans="1:19" ht="14.25">
      <c r="A21" s="172">
        <v>3</v>
      </c>
      <c r="B21" s="174" t="s">
        <v>158</v>
      </c>
      <c r="C21" s="22" t="s">
        <v>159</v>
      </c>
      <c r="D21" s="22" t="s">
        <v>4</v>
      </c>
      <c r="E21" s="5">
        <f>IF(D21=$B$2,F21/$C$2,IF(D21=$B$4,F21/$C$4,IF(D21=$B$5,F21/$C$5,IF(D21=$B$6,F21/$C$6,IF(D21=$B$3,F21/$C$3,"ERROR!!!")))))</f>
        <v>0.9130434782608695</v>
      </c>
      <c r="F21" s="14">
        <v>63</v>
      </c>
      <c r="G21" s="170">
        <f>LARGE(E21:E25,1)+LARGE(E21:E25,2)+LARGE(E21:E25,3)</f>
        <v>2.608695652173913</v>
      </c>
      <c r="H21" s="170">
        <f>G21/$G$4</f>
        <v>0.9326424870466321</v>
      </c>
      <c r="I21" s="4"/>
      <c r="O21" s="22"/>
      <c r="P21" s="22"/>
      <c r="Q21" s="22"/>
      <c r="R21" s="22"/>
      <c r="S21" s="22"/>
    </row>
    <row r="22" spans="1:15" ht="14.25">
      <c r="A22" s="172"/>
      <c r="B22" s="174"/>
      <c r="C22" s="22" t="s">
        <v>100</v>
      </c>
      <c r="D22" s="22" t="s">
        <v>4</v>
      </c>
      <c r="E22" s="5">
        <f>IF(D22=$B$2,F22/$C$2,IF(D22=$B$4,F22/$C$4,IF(D22=$B$5,F22/$C$5,IF(D22=$B$6,F22/$C$6,IF(D22=$B$3,F22/$C$3,"ERROR!!!")))))</f>
        <v>0.927536231884058</v>
      </c>
      <c r="F22" s="14">
        <v>64</v>
      </c>
      <c r="G22" s="170"/>
      <c r="H22" s="170"/>
      <c r="I22" s="4"/>
      <c r="O22" s="22"/>
    </row>
    <row r="23" spans="1:15" ht="14.25">
      <c r="A23" s="172"/>
      <c r="B23" s="174"/>
      <c r="C23" s="22" t="s">
        <v>160</v>
      </c>
      <c r="D23" s="22" t="s">
        <v>4</v>
      </c>
      <c r="E23" s="5">
        <f>IF(D23=$B$2,F23/$C$2,IF(D23=$B$4,F23/$C$4,IF(D23=$B$5,F23/$C$5,IF(D23=$B$6,F23/$C$6,IF(D23=$B$3,F23/$C$3,"ERROR!!!")))))</f>
        <v>0.7681159420289855</v>
      </c>
      <c r="F23" s="14">
        <v>53</v>
      </c>
      <c r="G23" s="170"/>
      <c r="H23" s="170"/>
      <c r="I23" s="4"/>
      <c r="O23" s="22"/>
    </row>
    <row r="24" spans="1:15" ht="14.25">
      <c r="A24" s="172"/>
      <c r="B24" s="174"/>
      <c r="C24" s="22"/>
      <c r="D24" s="22" t="s">
        <v>0</v>
      </c>
      <c r="E24" s="5">
        <f>IF(D24=$B$2,F24/$C$2,IF(D24=$B$4,F24/$C$4,IF(D24=$B$5,F24/$C$5,IF(D24=$B$6,F24/$C$6,IF(D24=$B$3,F24/$C$3,"ERROR!!!")))))</f>
        <v>0</v>
      </c>
      <c r="F24" s="14"/>
      <c r="G24" s="170"/>
      <c r="H24" s="170"/>
      <c r="I24" s="4"/>
      <c r="O24" s="22"/>
    </row>
    <row r="25" spans="1:15" ht="14.25">
      <c r="A25" s="172"/>
      <c r="B25" s="174"/>
      <c r="C25" s="5"/>
      <c r="D25" s="22" t="s">
        <v>0</v>
      </c>
      <c r="E25" s="5">
        <f>IF(D25=$B$2,F25/$C$2,IF(D25=$B$4,F25/$C$4,IF(D25=$B$5,F25/$C$5,IF(D25=$B$6,F25/$C$6,IF(D25=$B$3,F25/$C$3,"ERROR!!!")))))</f>
        <v>0</v>
      </c>
      <c r="F25" s="14"/>
      <c r="G25" s="170"/>
      <c r="H25" s="170"/>
      <c r="I25" s="4"/>
      <c r="O25" s="22"/>
    </row>
    <row r="26" spans="1:15" ht="14.25">
      <c r="A26" s="13"/>
      <c r="B26" s="4"/>
      <c r="C26" s="4"/>
      <c r="D26" s="4"/>
      <c r="E26" s="6"/>
      <c r="F26" s="8"/>
      <c r="G26" s="8"/>
      <c r="H26" s="8"/>
      <c r="I26" s="4"/>
      <c r="O26" s="22"/>
    </row>
    <row r="27" spans="1:17" ht="14.25">
      <c r="A27" s="172">
        <v>4</v>
      </c>
      <c r="B27" s="174" t="s">
        <v>21</v>
      </c>
      <c r="C27" s="5" t="s">
        <v>97</v>
      </c>
      <c r="D27" s="22" t="s">
        <v>4</v>
      </c>
      <c r="E27" s="5">
        <f>IF(D27=$B$2,F27/$C$2,IF(D27=$B$4,F27/$C$4,IF(D27=$B$5,F27/$C$5,IF(D27=$B$6,F27/$C$6,IF(D27=$B$3,F27/$C$3,"ERROR!!!")))))</f>
        <v>0.8985507246376812</v>
      </c>
      <c r="F27" s="14">
        <v>62</v>
      </c>
      <c r="G27" s="170">
        <f>LARGE(E27:E31,1)+LARGE(E27:E31,2)+LARGE(E27:E31,3)</f>
        <v>2.7971014492753623</v>
      </c>
      <c r="H27" s="170">
        <f>G27/$G$4</f>
        <v>1</v>
      </c>
      <c r="I27" s="4"/>
      <c r="K27" s="16" t="str">
        <f>B27</f>
        <v>WKFT</v>
      </c>
      <c r="L27" s="5">
        <f>G27</f>
        <v>2.7971014492753623</v>
      </c>
      <c r="O27" s="22"/>
      <c r="P27" s="5"/>
      <c r="Q27" s="5"/>
    </row>
    <row r="28" spans="1:15" ht="14.25">
      <c r="A28" s="172"/>
      <c r="B28" s="174"/>
      <c r="C28" s="19" t="s">
        <v>98</v>
      </c>
      <c r="D28" s="22" t="s">
        <v>0</v>
      </c>
      <c r="E28" s="5">
        <f>IF(D28=$B$2,F28/$C$2,IF(D28=$B$4,F28/$C$4,IF(D28=$B$5,F28/$C$5,IF(D28=$B$6,F28/$C$6,IF(D28=$B$3,F28/$C$3,"ERROR!!!")))))</f>
        <v>0</v>
      </c>
      <c r="F28" s="14">
        <v>0</v>
      </c>
      <c r="G28" s="173"/>
      <c r="H28" s="170"/>
      <c r="I28" s="4"/>
      <c r="K28" s="16" t="str">
        <f>B15</f>
        <v>BEAVER</v>
      </c>
      <c r="L28" s="5">
        <f>G15</f>
        <v>1.7363885624755189</v>
      </c>
      <c r="O28" s="5"/>
    </row>
    <row r="29" spans="1:15" ht="14.25">
      <c r="A29" s="172"/>
      <c r="B29" s="174"/>
      <c r="C29" s="19" t="s">
        <v>155</v>
      </c>
      <c r="D29" s="22" t="s">
        <v>4</v>
      </c>
      <c r="E29" s="5">
        <f>IF(D29=$B$2,F29/$C$2,IF(D29=$B$4,F29/$C$4,IF(D29=$B$5,F29/$C$5,IF(D29=$B$6,F29/$C$6,IF(D29=$B$3,F29/$C$3,"ERROR!!!")))))</f>
        <v>0.7681159420289855</v>
      </c>
      <c r="F29" s="14">
        <v>53</v>
      </c>
      <c r="G29" s="173"/>
      <c r="H29" s="170"/>
      <c r="I29" s="4"/>
      <c r="K29" s="16" t="str">
        <f>B33</f>
        <v>SG3M</v>
      </c>
      <c r="L29" s="5">
        <f>G33</f>
        <v>2.756756756756757</v>
      </c>
      <c r="O29" s="5"/>
    </row>
    <row r="30" spans="1:15" ht="14.25">
      <c r="A30" s="172"/>
      <c r="B30" s="174"/>
      <c r="C30" s="19" t="s">
        <v>156</v>
      </c>
      <c r="D30" s="22" t="s">
        <v>4</v>
      </c>
      <c r="E30" s="5">
        <f>IF(D30=$B$2,F30/$C$2,IF(D30=$B$4,F30/$C$4,IF(D30=$B$5,F30/$C$5,IF(D30=$B$6,F30/$C$6,IF(D30=$B$3,F30/$C$3,"ERROR!!!")))))</f>
        <v>0.9420289855072463</v>
      </c>
      <c r="F30" s="14">
        <v>65</v>
      </c>
      <c r="G30" s="173"/>
      <c r="H30" s="170"/>
      <c r="I30" s="4"/>
      <c r="K30" s="16">
        <f>B39</f>
        <v>0</v>
      </c>
      <c r="L30" s="5">
        <f>G39</f>
        <v>0</v>
      </c>
      <c r="O30" s="5"/>
    </row>
    <row r="31" spans="1:15" ht="14.25">
      <c r="A31" s="172"/>
      <c r="B31" s="174"/>
      <c r="C31" s="19" t="s">
        <v>157</v>
      </c>
      <c r="D31" s="22" t="s">
        <v>4</v>
      </c>
      <c r="E31" s="5">
        <f>IF(D31=$B$2,F31/$C$2,IF(D31=$B$4,F31/$C$4,IF(D31=$B$5,F31/$C$5,IF(D31=$B$6,F31/$C$6,IF(D31=$B$3,F31/$C$3,"ERROR!!!")))))</f>
        <v>0.9565217391304348</v>
      </c>
      <c r="F31" s="14">
        <v>66</v>
      </c>
      <c r="G31" s="173"/>
      <c r="H31" s="170"/>
      <c r="I31" s="4"/>
      <c r="K31" s="16" t="str">
        <f>B57</f>
        <v>SG3M</v>
      </c>
      <c r="L31" s="5">
        <f>G57</f>
        <v>0</v>
      </c>
      <c r="O31" s="5"/>
    </row>
    <row r="32" spans="1:15" ht="14.25">
      <c r="A32" s="13"/>
      <c r="B32" s="4"/>
      <c r="C32" s="4"/>
      <c r="D32" s="4"/>
      <c r="E32" s="6"/>
      <c r="F32" s="8"/>
      <c r="G32" s="8"/>
      <c r="H32" s="8"/>
      <c r="I32" s="4"/>
      <c r="K32" s="16" t="e">
        <f>#REF!</f>
        <v>#REF!</v>
      </c>
      <c r="L32" s="5">
        <f>G81</f>
        <v>0</v>
      </c>
      <c r="O32" s="22"/>
    </row>
    <row r="33" spans="1:15" ht="14.25">
      <c r="A33" s="172">
        <v>5</v>
      </c>
      <c r="B33" s="174" t="s">
        <v>24</v>
      </c>
      <c r="C33" s="19" t="s">
        <v>101</v>
      </c>
      <c r="D33" s="22" t="s">
        <v>0</v>
      </c>
      <c r="E33" s="5">
        <f>IF(D33=$B$2,F33/$C$2,IF(D33=$B$4,F33/$C$4,IF(D33=$B$5,F33/$C$5,IF(D33=$B$6,F33/$C$6,IF(D33=$B$3,F33/$C$3,"ERROR!!!")))))</f>
        <v>0.8108108108108109</v>
      </c>
      <c r="F33" s="14">
        <v>60</v>
      </c>
      <c r="G33" s="170">
        <f>LARGE(E33:E37,1)+LARGE(E33:E37,2)+LARGE(E33:E37,3)</f>
        <v>2.756756756756757</v>
      </c>
      <c r="H33" s="170">
        <f>G33/$G$4</f>
        <v>0.9855762498249546</v>
      </c>
      <c r="I33" s="4"/>
      <c r="K33" s="16" t="e">
        <f>#REF!</f>
        <v>#REF!</v>
      </c>
      <c r="L33" s="5" t="e">
        <f>#REF!</f>
        <v>#REF!</v>
      </c>
      <c r="O33" s="22"/>
    </row>
    <row r="34" spans="1:15" ht="14.25">
      <c r="A34" s="172"/>
      <c r="B34" s="174"/>
      <c r="C34" s="19" t="s">
        <v>164</v>
      </c>
      <c r="D34" s="22" t="s">
        <v>0</v>
      </c>
      <c r="E34" s="5">
        <f>IF(D34=$B$2,F34/$C$2,IF(D34=$B$4,F34/$C$4,IF(D34=$B$5,F34/$C$5,IF(D34=$B$6,F34/$C$6,IF(D34=$B$3,F34/$C$3,"ERROR!!!")))))</f>
        <v>0.8783783783783784</v>
      </c>
      <c r="F34" s="14">
        <v>65</v>
      </c>
      <c r="G34" s="173"/>
      <c r="H34" s="170"/>
      <c r="I34" s="4"/>
      <c r="K34" s="16" t="e">
        <f>#REF!</f>
        <v>#REF!</v>
      </c>
      <c r="L34" s="5" t="e">
        <f>#REF!</f>
        <v>#REF!</v>
      </c>
      <c r="O34" s="22"/>
    </row>
    <row r="35" spans="1:15" ht="14.25">
      <c r="A35" s="172"/>
      <c r="B35" s="174"/>
      <c r="C35" s="19" t="s">
        <v>102</v>
      </c>
      <c r="D35" s="22" t="s">
        <v>0</v>
      </c>
      <c r="E35" s="5">
        <f>IF(D35=$B$2,F35/$C$2,IF(D35=$B$4,F35/$C$4,IF(D35=$B$5,F35/$C$5,IF(D35=$B$6,F35/$C$6,IF(D35=$B$3,F35/$C$3,"ERROR!!!")))))</f>
        <v>0.8783783783783784</v>
      </c>
      <c r="F35" s="14">
        <v>65</v>
      </c>
      <c r="G35" s="173"/>
      <c r="H35" s="170"/>
      <c r="I35" s="4"/>
      <c r="K35" s="16" t="e">
        <f>#REF!</f>
        <v>#REF!</v>
      </c>
      <c r="L35" s="5" t="e">
        <f>#REF!</f>
        <v>#REF!</v>
      </c>
      <c r="O35" s="22"/>
    </row>
    <row r="36" spans="1:12" ht="14.25">
      <c r="A36" s="172"/>
      <c r="B36" s="174"/>
      <c r="C36" s="19" t="s">
        <v>165</v>
      </c>
      <c r="D36" s="22" t="s">
        <v>4</v>
      </c>
      <c r="E36" s="5">
        <f>IF(D36=$B$2,F36/$C$2,IF(D36=$B$4,F36/$C$4,IF(D36=$B$5,F36/$C$5,IF(D36=$B$6,F36/$C$6,IF(D36=$B$3,F36/$C$3,"ERROR!!!")))))</f>
        <v>1</v>
      </c>
      <c r="F36" s="14">
        <v>69</v>
      </c>
      <c r="G36" s="173"/>
      <c r="H36" s="170"/>
      <c r="I36" s="4"/>
      <c r="K36" s="16" t="e">
        <f>#REF!</f>
        <v>#REF!</v>
      </c>
      <c r="L36" s="5" t="e">
        <f>#REF!</f>
        <v>#REF!</v>
      </c>
    </row>
    <row r="37" spans="1:12" ht="14.25">
      <c r="A37" s="172"/>
      <c r="B37" s="174"/>
      <c r="C37" s="19"/>
      <c r="D37" s="22" t="s">
        <v>3</v>
      </c>
      <c r="E37" s="5">
        <f>IF(D37=$B$2,F37/$C$2,IF(D37=$B$4,F37/$C$4,IF(D37=$B$5,F37/$C$5,IF(D37=$B$6,F37/$C$6,IF(D37=$B$3,F37/$C$3,"ERROR!!!")))))</f>
        <v>0</v>
      </c>
      <c r="F37" s="14"/>
      <c r="G37" s="173"/>
      <c r="H37" s="170"/>
      <c r="I37" s="4"/>
      <c r="K37" s="16" t="e">
        <f>#REF!</f>
        <v>#REF!</v>
      </c>
      <c r="L37" s="5" t="e">
        <f>#REF!</f>
        <v>#REF!</v>
      </c>
    </row>
    <row r="38" spans="1:12" ht="14.25">
      <c r="A38" s="13"/>
      <c r="B38" s="4"/>
      <c r="C38" s="4"/>
      <c r="D38" s="4"/>
      <c r="E38" s="6"/>
      <c r="F38" s="8"/>
      <c r="G38" s="8"/>
      <c r="H38" s="8"/>
      <c r="I38" s="4"/>
      <c r="K38" s="16" t="e">
        <f>#REF!</f>
        <v>#REF!</v>
      </c>
      <c r="L38" s="5" t="e">
        <f>#REF!</f>
        <v>#REF!</v>
      </c>
    </row>
    <row r="39" spans="1:17" ht="14.25">
      <c r="A39" s="172">
        <v>6</v>
      </c>
      <c r="B39" s="174"/>
      <c r="C39" s="5"/>
      <c r="D39" s="22" t="s">
        <v>0</v>
      </c>
      <c r="E39" s="5">
        <f>IF(D39=$B$2,F39/$C$2,IF(D39=$B$4,F39/$C$4,IF(D39=$B$5,F39/$C$5,IF(D39=$B$6,F39/$C$6,IF(D39=$B$3,F39/$C$3,"ERROR!!!")))))</f>
        <v>0</v>
      </c>
      <c r="F39" s="14"/>
      <c r="G39" s="170">
        <f>LARGE(E39:E43,1)+LARGE(E39:E43,2)+LARGE(E39:E43,3)</f>
        <v>0</v>
      </c>
      <c r="H39" s="170">
        <f>G39/$G$4</f>
        <v>0</v>
      </c>
      <c r="I39" s="4"/>
      <c r="O39" s="22"/>
      <c r="P39" s="22"/>
      <c r="Q39" s="22"/>
    </row>
    <row r="40" spans="1:9" ht="14.25">
      <c r="A40" s="172"/>
      <c r="B40" s="174"/>
      <c r="C40" s="19"/>
      <c r="D40" s="22" t="s">
        <v>0</v>
      </c>
      <c r="E40" s="5">
        <f>IF(D40=$B$2,F40/$C$2,IF(D40=$B$4,F40/$C$4,IF(D40=$B$5,F40/$C$5,IF(D40=$B$6,F40/$C$6,IF(D40=$B$3,F40/$C$3,"ERROR!!!")))))</f>
        <v>0</v>
      </c>
      <c r="F40" s="14"/>
      <c r="G40" s="173"/>
      <c r="H40" s="170"/>
      <c r="I40" s="4"/>
    </row>
    <row r="41" spans="1:9" ht="14.25">
      <c r="A41" s="172"/>
      <c r="B41" s="174"/>
      <c r="C41" s="19"/>
      <c r="D41" s="22" t="s">
        <v>0</v>
      </c>
      <c r="E41" s="5">
        <f>IF(D41=$B$2,F41/$C$2,IF(D41=$B$4,F41/$C$4,IF(D41=$B$5,F41/$C$5,IF(D41=$B$6,F41/$C$6,IF(D41=$B$3,F41/$C$3,"ERROR!!!")))))</f>
        <v>0</v>
      </c>
      <c r="F41" s="14"/>
      <c r="G41" s="173"/>
      <c r="H41" s="170"/>
      <c r="I41" s="4"/>
    </row>
    <row r="42" spans="1:9" ht="14.25">
      <c r="A42" s="172"/>
      <c r="B42" s="174"/>
      <c r="C42" s="19"/>
      <c r="D42" s="22" t="s">
        <v>3</v>
      </c>
      <c r="E42" s="5">
        <f>IF(D42=$B$2,F42/$C$2,IF(D42=$B$4,F42/$C$4,IF(D42=$B$5,F42/$C$5,IF(D42=$B$6,F42/$C$6,IF(D42=$B$3,F42/$C$3,"ERROR!!!")))))</f>
        <v>0</v>
      </c>
      <c r="F42" s="14"/>
      <c r="G42" s="173"/>
      <c r="H42" s="170"/>
      <c r="I42" s="4"/>
    </row>
    <row r="43" spans="1:9" ht="14.25">
      <c r="A43" s="172"/>
      <c r="B43" s="174"/>
      <c r="C43" s="19"/>
      <c r="D43" s="22" t="s">
        <v>4</v>
      </c>
      <c r="E43" s="5">
        <f>IF(D43=$B$2,F43/$C$2,IF(D43=$B$4,F43/$C$4,IF(D43=$B$5,F43/$C$5,IF(D43=$B$6,F43/$C$6,IF(D43=$B$3,F43/$C$3,"ERROR!!!")))))</f>
        <v>0</v>
      </c>
      <c r="F43" s="14"/>
      <c r="G43" s="173"/>
      <c r="H43" s="170"/>
      <c r="I43" s="4"/>
    </row>
    <row r="44" spans="1:9" ht="14.25">
      <c r="A44" s="13"/>
      <c r="B44" s="4"/>
      <c r="C44" s="4"/>
      <c r="D44" s="4"/>
      <c r="E44" s="6"/>
      <c r="F44" s="8"/>
      <c r="G44" s="8"/>
      <c r="H44" s="8"/>
      <c r="I44" s="4"/>
    </row>
    <row r="45" spans="1:15" ht="14.25">
      <c r="A45" s="172">
        <v>7</v>
      </c>
      <c r="B45" s="174" t="s">
        <v>22</v>
      </c>
      <c r="C45" s="19"/>
      <c r="D45" s="22" t="s">
        <v>0</v>
      </c>
      <c r="E45" s="5">
        <f>IF(D45=$B$2,F45/$C$2,IF(D45=$B$4,F45/$C$4,IF(D45=$B$5,F45/$C$5,IF(D45=$B$6,F45/$C$6,IF(D45=$B$3,F45/$C$3,"ERROR!!!")))))</f>
        <v>0</v>
      </c>
      <c r="F45" s="14"/>
      <c r="G45" s="170">
        <f>LARGE(E45:E49,1)+LARGE(E45:E49,2)+LARGE(E45:E49,3)</f>
        <v>0</v>
      </c>
      <c r="H45" s="170">
        <f>G45/$G$4</f>
        <v>0</v>
      </c>
      <c r="I45" s="4"/>
      <c r="O45" s="22"/>
    </row>
    <row r="46" spans="1:9" ht="14.25">
      <c r="A46" s="172"/>
      <c r="B46" s="174"/>
      <c r="C46" s="19"/>
      <c r="D46" s="22" t="s">
        <v>0</v>
      </c>
      <c r="E46" s="5">
        <f>IF(D46=$B$2,F46/$C$2,IF(D46=$B$4,F46/$C$4,IF(D46=$B$5,F46/$C$5,IF(D46=$B$6,F46/$C$6,IF(D46=$B$3,F46/$C$3,"ERROR!!!")))))</f>
        <v>0</v>
      </c>
      <c r="F46" s="14"/>
      <c r="G46" s="173"/>
      <c r="H46" s="170"/>
      <c r="I46" s="4"/>
    </row>
    <row r="47" spans="1:9" ht="14.25">
      <c r="A47" s="172"/>
      <c r="B47" s="174"/>
      <c r="C47" s="28"/>
      <c r="D47" s="22" t="s">
        <v>0</v>
      </c>
      <c r="E47" s="5">
        <f>IF(D47=$B$2,F47/$C$2,IF(D47=$B$4,F47/$C$4,IF(D47=$B$5,F47/$C$5,IF(D47=$B$6,F47/$C$6,IF(D47=$B$3,F47/$C$3,"ERROR!!!")))))</f>
        <v>0</v>
      </c>
      <c r="F47" s="14"/>
      <c r="G47" s="173"/>
      <c r="H47" s="170"/>
      <c r="I47" s="4"/>
    </row>
    <row r="48" spans="1:9" ht="14.25">
      <c r="A48" s="172"/>
      <c r="B48" s="174"/>
      <c r="C48" s="28"/>
      <c r="D48" s="22" t="s">
        <v>0</v>
      </c>
      <c r="E48" s="5">
        <f>IF(D48=$B$2,F48/$C$2,IF(D48=$B$4,F48/$C$4,IF(D48=$B$5,F48/$C$5,IF(D48=$B$6,F48/$C$6,IF(D48=$B$3,F48/$C$3,"ERROR!!!")))))</f>
        <v>0</v>
      </c>
      <c r="F48" s="14"/>
      <c r="G48" s="173"/>
      <c r="H48" s="170"/>
      <c r="I48" s="4"/>
    </row>
    <row r="49" spans="1:9" ht="14.25">
      <c r="A49" s="172"/>
      <c r="B49" s="174"/>
      <c r="C49" s="28"/>
      <c r="D49" s="22" t="s">
        <v>0</v>
      </c>
      <c r="E49" s="5">
        <f>IF(D49=$B$2,F49/$C$2,IF(D49=$B$4,F49/$C$4,IF(D49=$B$5,F49/$C$5,IF(D49=$B$6,F49/$C$6,IF(D49=$B$3,F49/$C$3,"ERROR!!!")))))</f>
        <v>0</v>
      </c>
      <c r="F49" s="14"/>
      <c r="G49" s="173"/>
      <c r="H49" s="170"/>
      <c r="I49" s="4"/>
    </row>
    <row r="50" spans="1:9" ht="14.25">
      <c r="A50" s="13"/>
      <c r="B50" s="4"/>
      <c r="C50" s="4"/>
      <c r="D50" s="4"/>
      <c r="E50" s="6"/>
      <c r="F50" s="8"/>
      <c r="G50" s="8"/>
      <c r="H50" s="8"/>
      <c r="I50" s="4"/>
    </row>
    <row r="51" spans="1:15" ht="14.25">
      <c r="A51" s="172">
        <v>8</v>
      </c>
      <c r="B51" s="174" t="s">
        <v>23</v>
      </c>
      <c r="C51" s="28"/>
      <c r="D51" s="22" t="s">
        <v>0</v>
      </c>
      <c r="E51" s="5">
        <f>IF(D51=$B$2,F51/$C$2,IF(D51=$B$4,F51/$C$4,IF(D51=$B$5,F51/$C$5,IF(D51=$B$6,F51/$C$6,IF(D51=$B$3,F51/$C$3,"ERROR!!!")))))</f>
        <v>0</v>
      </c>
      <c r="F51" s="14"/>
      <c r="G51" s="170">
        <f>LARGE(E51:E55,1)+LARGE(E51:E55,2)+LARGE(E51:E55,3)</f>
        <v>0</v>
      </c>
      <c r="H51" s="170">
        <f>G51/$G$4</f>
        <v>0</v>
      </c>
      <c r="I51" s="4"/>
      <c r="O51" s="22"/>
    </row>
    <row r="52" spans="1:9" ht="14.25">
      <c r="A52" s="172"/>
      <c r="B52" s="174"/>
      <c r="C52" s="28"/>
      <c r="D52" s="22" t="s">
        <v>0</v>
      </c>
      <c r="E52" s="5">
        <f>IF(D52=$B$2,F52/$C$2,IF(D52=$B$4,F52/$C$4,IF(D52=$B$5,F52/$C$5,IF(D52=$B$6,F52/$C$6,IF(D52=$B$3,F52/$C$3,"ERROR!!!")))))</f>
        <v>0</v>
      </c>
      <c r="F52" s="14"/>
      <c r="G52" s="173"/>
      <c r="H52" s="170"/>
      <c r="I52" s="4"/>
    </row>
    <row r="53" spans="1:9" ht="14.25">
      <c r="A53" s="172"/>
      <c r="B53" s="174"/>
      <c r="C53" s="28"/>
      <c r="D53" s="22" t="s">
        <v>4</v>
      </c>
      <c r="E53" s="5">
        <f>IF(D53=$B$2,F53/$C$2,IF(D53=$B$4,F53/$C$4,IF(D53=$B$5,F53/$C$5,IF(D53=$B$6,F53/$C$6,IF(D53=$B$3,F53/$C$3,"ERROR!!!")))))</f>
        <v>0</v>
      </c>
      <c r="F53" s="14"/>
      <c r="G53" s="173"/>
      <c r="H53" s="170"/>
      <c r="I53" s="4"/>
    </row>
    <row r="54" spans="1:9" ht="14.25">
      <c r="A54" s="172"/>
      <c r="B54" s="174"/>
      <c r="C54" s="28"/>
      <c r="D54" s="22" t="s">
        <v>3</v>
      </c>
      <c r="E54" s="5">
        <f>IF(D54=$B$2,F54/$C$2,IF(D54=$B$4,F54/$C$4,IF(D54=$B$5,F54/$C$5,IF(D54=$B$6,F54/$C$6,IF(D54=$B$3,F54/$C$3,"ERROR!!!")))))</f>
        <v>0</v>
      </c>
      <c r="F54" s="14"/>
      <c r="G54" s="173"/>
      <c r="H54" s="170"/>
      <c r="I54" s="4"/>
    </row>
    <row r="55" spans="1:9" ht="14.25">
      <c r="A55" s="172"/>
      <c r="B55" s="174"/>
      <c r="C55" s="28"/>
      <c r="D55" s="22" t="s">
        <v>0</v>
      </c>
      <c r="E55" s="5">
        <f>IF(D55=$B$2,F55/$C$2,IF(D55=$B$4,F55/$C$4,IF(D55=$B$5,F55/$C$5,IF(D55=$B$6,F55/$C$6,IF(D55=$B$3,F55/$C$3,"ERROR!!!")))))</f>
        <v>0</v>
      </c>
      <c r="F55" s="14"/>
      <c r="G55" s="173"/>
      <c r="H55" s="170"/>
      <c r="I55" s="4"/>
    </row>
    <row r="56" spans="1:9" ht="14.25">
      <c r="A56" s="13"/>
      <c r="B56" s="4"/>
      <c r="C56" s="4"/>
      <c r="D56" s="4"/>
      <c r="E56" s="6"/>
      <c r="F56" s="8"/>
      <c r="G56" s="8"/>
      <c r="H56" s="8"/>
      <c r="I56" s="4"/>
    </row>
    <row r="57" spans="1:9" ht="14.25">
      <c r="A57" s="172">
        <v>9</v>
      </c>
      <c r="B57" s="174" t="s">
        <v>24</v>
      </c>
      <c r="C57" s="19"/>
      <c r="D57" s="22" t="s">
        <v>0</v>
      </c>
      <c r="E57" s="5">
        <f>IF(D57=$B$2,F57/$C$2,IF(D57=$B$4,F57/$C$4,IF(D57=$B$5,F57/$C$5,IF(D57=$B$6,F57/$C$6,IF(D57=$B$3,F57/$C$3,"ERROR!!!")))))</f>
        <v>0</v>
      </c>
      <c r="F57" s="14"/>
      <c r="G57" s="170">
        <f>LARGE(E57:E61,1)+LARGE(E57:E61,2)+LARGE(E57:E61,3)</f>
        <v>0</v>
      </c>
      <c r="H57" s="170">
        <f>G57/$G$4</f>
        <v>0</v>
      </c>
      <c r="I57" s="4"/>
    </row>
    <row r="58" spans="1:9" ht="14.25">
      <c r="A58" s="172"/>
      <c r="B58" s="174"/>
      <c r="C58" s="19"/>
      <c r="D58" s="22" t="s">
        <v>4</v>
      </c>
      <c r="E58" s="5">
        <f>IF(D58=$B$2,F58/$C$2,IF(D58=$B$4,F58/$C$4,IF(D58=$B$5,F58/$C$5,IF(D58=$B$6,F58/$C$6,IF(D58=$B$3,F58/$C$3,"ERROR!!!")))))</f>
        <v>0</v>
      </c>
      <c r="F58" s="14"/>
      <c r="G58" s="173"/>
      <c r="H58" s="170"/>
      <c r="I58" s="4"/>
    </row>
    <row r="59" spans="1:9" ht="14.25">
      <c r="A59" s="172"/>
      <c r="B59" s="174"/>
      <c r="C59" s="19"/>
      <c r="D59" s="22" t="s">
        <v>0</v>
      </c>
      <c r="E59" s="5">
        <f>IF(D59=$B$2,F59/$C$2,IF(D59=$B$4,F59/$C$4,IF(D59=$B$5,F59/$C$5,IF(D59=$B$6,F59/$C$6,IF(D59=$B$3,F59/$C$3,"ERROR!!!")))))</f>
        <v>0</v>
      </c>
      <c r="F59" s="14"/>
      <c r="G59" s="173"/>
      <c r="H59" s="170"/>
      <c r="I59" s="4"/>
    </row>
    <row r="60" spans="1:9" ht="14.25">
      <c r="A60" s="172"/>
      <c r="B60" s="174"/>
      <c r="C60" s="19"/>
      <c r="D60" s="22" t="s">
        <v>3</v>
      </c>
      <c r="E60" s="5">
        <f>IF(D60=$B$2,F60/$C$2,IF(D60=$B$4,F60/$C$4,IF(D60=$B$5,F60/$C$5,IF(D60=$B$6,F60/$C$6,IF(D60=$B$3,F60/$C$3,"ERROR!!!")))))</f>
        <v>0</v>
      </c>
      <c r="F60" s="14"/>
      <c r="G60" s="173"/>
      <c r="H60" s="170"/>
      <c r="I60" s="4"/>
    </row>
    <row r="61" spans="1:9" ht="14.25">
      <c r="A61" s="172"/>
      <c r="B61" s="174"/>
      <c r="C61" s="19"/>
      <c r="D61" s="22" t="s">
        <v>3</v>
      </c>
      <c r="E61" s="5">
        <f>IF(D61=$B$2,F61/$C$2,IF(D61=$B$4,F61/$C$4,IF(D61=$B$5,F61/$C$5,IF(D61=$B$6,F61/$C$6,IF(D61=$B$3,F61/$C$3,"ERROR!!!")))))</f>
        <v>0</v>
      </c>
      <c r="F61" s="14"/>
      <c r="G61" s="173"/>
      <c r="H61" s="170"/>
      <c r="I61" s="4"/>
    </row>
    <row r="62" spans="1:9" ht="14.25">
      <c r="A62" s="13"/>
      <c r="B62" s="4"/>
      <c r="C62" s="4"/>
      <c r="D62" s="4"/>
      <c r="E62" s="6"/>
      <c r="F62" s="8"/>
      <c r="G62" s="8"/>
      <c r="H62" s="8"/>
      <c r="I62" s="4"/>
    </row>
    <row r="63" spans="1:9" ht="14.25">
      <c r="A63" s="172">
        <v>10</v>
      </c>
      <c r="B63" s="174" t="s">
        <v>25</v>
      </c>
      <c r="C63" s="19"/>
      <c r="D63" s="22" t="s">
        <v>4</v>
      </c>
      <c r="E63" s="5">
        <f>IF(D63=$B$2,F63/$C$2,IF(D63=$B$4,F63/$C$4,IF(D63=$B$5,F63/$C$5,IF(D63=$B$6,F63/$C$6,IF(D63=$B$3,F63/$C$3,"ERROR!!!")))))</f>
        <v>0</v>
      </c>
      <c r="F63" s="14"/>
      <c r="G63" s="170">
        <f>LARGE(E63:E67,1)+LARGE(E63:E67,2)+LARGE(E63:E67,3)</f>
        <v>0</v>
      </c>
      <c r="H63" s="170">
        <f>G63/$G$4</f>
        <v>0</v>
      </c>
      <c r="I63" s="4"/>
    </row>
    <row r="64" spans="1:9" ht="14.25">
      <c r="A64" s="172"/>
      <c r="B64" s="174"/>
      <c r="C64" s="19"/>
      <c r="D64" s="22" t="s">
        <v>4</v>
      </c>
      <c r="E64" s="5">
        <f>IF(D64=$B$2,F64/$C$2,IF(D64=$B$4,F64/$C$4,IF(D64=$B$5,F64/$C$5,IF(D64=$B$6,F64/$C$6,IF(D64=$B$3,F64/$C$3,"ERROR!!!")))))</f>
        <v>0</v>
      </c>
      <c r="F64" s="14"/>
      <c r="G64" s="173"/>
      <c r="H64" s="170"/>
      <c r="I64" s="4"/>
    </row>
    <row r="65" spans="1:9" ht="14.25">
      <c r="A65" s="172"/>
      <c r="B65" s="174"/>
      <c r="C65" s="19"/>
      <c r="D65" s="22" t="s">
        <v>4</v>
      </c>
      <c r="E65" s="5">
        <f>IF(D65=$B$2,F65/$C$2,IF(D65=$B$4,F65/$C$4,IF(D65=$B$5,F65/$C$5,IF(D65=$B$6,F65/$C$6,IF(D65=$B$3,F65/$C$3,"ERROR!!!")))))</f>
        <v>0</v>
      </c>
      <c r="F65" s="14"/>
      <c r="G65" s="173"/>
      <c r="H65" s="170"/>
      <c r="I65" s="4"/>
    </row>
    <row r="66" spans="1:9" ht="14.25">
      <c r="A66" s="172"/>
      <c r="B66" s="174"/>
      <c r="C66" s="19"/>
      <c r="D66" s="22" t="s">
        <v>4</v>
      </c>
      <c r="E66" s="5">
        <f>IF(D66=$B$2,F66/$C$2,IF(D66=$B$4,F66/$C$4,IF(D66=$B$5,F66/$C$5,IF(D66=$B$6,F66/$C$6,IF(D66=$B$3,F66/$C$3,"ERROR!!!")))))</f>
        <v>0</v>
      </c>
      <c r="F66" s="14"/>
      <c r="G66" s="173"/>
      <c r="H66" s="170"/>
      <c r="I66" s="4"/>
    </row>
    <row r="67" spans="1:9" ht="14.25">
      <c r="A67" s="172"/>
      <c r="B67" s="174"/>
      <c r="C67" s="19"/>
      <c r="D67" s="22" t="s">
        <v>4</v>
      </c>
      <c r="E67" s="5">
        <f>IF(D67=$B$2,F67/$C$2,IF(D67=$B$4,F67/$C$4,IF(D67=$B$5,F67/$C$5,IF(D67=$B$6,F67/$C$6,IF(D67=$B$3,F67/$C$3,"ERROR!!!")))))</f>
        <v>0</v>
      </c>
      <c r="F67" s="14"/>
      <c r="G67" s="173"/>
      <c r="H67" s="170"/>
      <c r="I67" s="4"/>
    </row>
    <row r="68" spans="1:9" ht="14.25">
      <c r="A68" s="13"/>
      <c r="B68" s="4"/>
      <c r="C68" s="4"/>
      <c r="D68" s="4"/>
      <c r="E68" s="6"/>
      <c r="F68" s="8"/>
      <c r="G68" s="8"/>
      <c r="H68" s="8"/>
      <c r="I68" s="4"/>
    </row>
    <row r="69" spans="1:9" ht="14.25">
      <c r="A69" s="172">
        <v>11</v>
      </c>
      <c r="B69" s="174" t="s">
        <v>26</v>
      </c>
      <c r="C69" s="19"/>
      <c r="D69" s="22" t="s">
        <v>4</v>
      </c>
      <c r="E69" s="5">
        <f>IF(D69=$B$2,F69/$C$2,IF(D69=$B$4,F69/$C$4,IF(D69=$B$5,F69/$C$5,IF(D69=$B$6,F69/$C$6,IF(D69=$B$3,F69/$C$3,"ERROR!!!")))))</f>
        <v>0</v>
      </c>
      <c r="F69" s="14"/>
      <c r="G69" s="170">
        <f>LARGE(E69:E73,1)+LARGE(E69:E73,2)+LARGE(E69:E73,3)</f>
        <v>0</v>
      </c>
      <c r="H69" s="170">
        <f>G69/$G$4</f>
        <v>0</v>
      </c>
      <c r="I69" s="4"/>
    </row>
    <row r="70" spans="1:9" ht="14.25">
      <c r="A70" s="172"/>
      <c r="B70" s="174"/>
      <c r="C70" s="19"/>
      <c r="D70" s="22" t="s">
        <v>4</v>
      </c>
      <c r="E70" s="5">
        <f>IF(D70=$B$2,F70/$C$2,IF(D70=$B$4,F70/$C$4,IF(D70=$B$5,F70/$C$5,IF(D70=$B$6,F70/$C$6,IF(D70=$B$3,F70/$C$3,"ERROR!!!")))))</f>
        <v>0</v>
      </c>
      <c r="F70" s="14"/>
      <c r="G70" s="173"/>
      <c r="H70" s="170"/>
      <c r="I70" s="4"/>
    </row>
    <row r="71" spans="1:9" ht="14.25">
      <c r="A71" s="172"/>
      <c r="B71" s="174"/>
      <c r="C71" s="19"/>
      <c r="D71" s="22" t="s">
        <v>4</v>
      </c>
      <c r="E71" s="5">
        <f>IF(D71=$B$2,F71/$C$2,IF(D71=$B$4,F71/$C$4,IF(D71=$B$5,F71/$C$5,IF(D71=$B$6,F71/$C$6,IF(D71=$B$3,F71/$C$3,"ERROR!!!")))))</f>
        <v>0</v>
      </c>
      <c r="F71" s="14"/>
      <c r="G71" s="173"/>
      <c r="H71" s="170"/>
      <c r="I71" s="4"/>
    </row>
    <row r="72" spans="1:9" ht="14.25">
      <c r="A72" s="172"/>
      <c r="B72" s="174"/>
      <c r="C72" s="19"/>
      <c r="D72" s="22" t="s">
        <v>4</v>
      </c>
      <c r="E72" s="5">
        <f>IF(D72=$B$2,F72/$C$2,IF(D72=$B$4,F72/$C$4,IF(D72=$B$5,F72/$C$5,IF(D72=$B$6,F72/$C$6,IF(D72=$B$3,F72/$C$3,"ERROR!!!")))))</f>
        <v>0</v>
      </c>
      <c r="F72" s="14"/>
      <c r="G72" s="173"/>
      <c r="H72" s="170"/>
      <c r="I72" s="4"/>
    </row>
    <row r="73" spans="1:9" ht="14.25">
      <c r="A73" s="172"/>
      <c r="B73" s="174"/>
      <c r="C73" s="19"/>
      <c r="D73" s="22" t="s">
        <v>4</v>
      </c>
      <c r="E73" s="5">
        <f>IF(D73=$B$2,F73/$C$2,IF(D73=$B$4,F73/$C$4,IF(D73=$B$5,F73/$C$5,IF(D73=$B$6,F73/$C$6,IF(D73=$B$3,F73/$C$3,"ERROR!!!")))))</f>
        <v>0</v>
      </c>
      <c r="F73" s="14"/>
      <c r="G73" s="173"/>
      <c r="H73" s="170"/>
      <c r="I73" s="4"/>
    </row>
    <row r="74" spans="1:9" ht="14.25">
      <c r="A74" s="13"/>
      <c r="B74" s="4"/>
      <c r="C74" s="4"/>
      <c r="D74" s="4"/>
      <c r="E74" s="6"/>
      <c r="F74" s="8"/>
      <c r="G74" s="8"/>
      <c r="H74" s="8"/>
      <c r="I74" s="4"/>
    </row>
    <row r="75" spans="1:9" ht="14.25">
      <c r="A75" s="172">
        <v>12</v>
      </c>
      <c r="B75" s="174"/>
      <c r="D75" s="22" t="s">
        <v>0</v>
      </c>
      <c r="E75" s="5">
        <f>IF(D75=$B$2,F75/$C$2,IF(D75=$B$4,F75/$C$4,IF(D75=$B$5,F75/$C$5,IF(D75=$B$6,F75/$C$6,IF(D75=$B$3,F75/$C$3,"ERROR!!!")))))</f>
        <v>0</v>
      </c>
      <c r="F75" s="14"/>
      <c r="G75" s="170">
        <f>LARGE(E75:E79,1)+LARGE(E75:E79,2)+LARGE(E75:E79,3)</f>
        <v>0</v>
      </c>
      <c r="H75" s="170">
        <f>G75/$G$4</f>
        <v>0</v>
      </c>
      <c r="I75" s="4"/>
    </row>
    <row r="76" spans="1:9" ht="14.25">
      <c r="A76" s="172"/>
      <c r="B76" s="174"/>
      <c r="D76" s="22" t="s">
        <v>0</v>
      </c>
      <c r="E76" s="5">
        <f>IF(D76=$B$2,F76/$C$2,IF(D76=$B$4,F76/$C$4,IF(D76=$B$5,F76/$C$5,IF(D76=$B$6,F76/$C$6,IF(D76=$B$3,F76/$C$3,"ERROR!!!")))))</f>
        <v>0</v>
      </c>
      <c r="F76" s="14"/>
      <c r="G76" s="173"/>
      <c r="H76" s="170"/>
      <c r="I76" s="4"/>
    </row>
    <row r="77" spans="1:9" ht="14.25">
      <c r="A77" s="172"/>
      <c r="B77" s="174"/>
      <c r="D77" s="22" t="s">
        <v>0</v>
      </c>
      <c r="E77" s="5">
        <f>IF(D77=$B$2,F77/$C$2,IF(D77=$B$4,F77/$C$4,IF(D77=$B$5,F77/$C$5,IF(D77=$B$6,F77/$C$6,IF(D77=$B$3,F77/$C$3,"ERROR!!!")))))</f>
        <v>0</v>
      </c>
      <c r="F77" s="14"/>
      <c r="G77" s="173"/>
      <c r="H77" s="170"/>
      <c r="I77" s="4"/>
    </row>
    <row r="78" spans="1:9" ht="14.25">
      <c r="A78" s="172"/>
      <c r="B78" s="174"/>
      <c r="D78" s="22" t="s">
        <v>0</v>
      </c>
      <c r="E78" s="5">
        <f>IF(D78=$B$2,F78/$C$2,IF(D78=$B$4,F78/$C$4,IF(D78=$B$5,F78/$C$5,IF(D78=$B$6,F78/$C$6,IF(D78=$B$3,F78/$C$3,"ERROR!!!")))))</f>
        <v>0</v>
      </c>
      <c r="F78" s="14"/>
      <c r="G78" s="173"/>
      <c r="H78" s="170"/>
      <c r="I78" s="4"/>
    </row>
    <row r="79" spans="1:9" ht="14.25">
      <c r="A79" s="172"/>
      <c r="B79" s="174"/>
      <c r="D79" s="22" t="s">
        <v>0</v>
      </c>
      <c r="E79" s="5">
        <f>IF(D79=$B$2,F79/$C$2,IF(D79=$B$4,F79/$C$4,IF(D79=$B$5,F79/$C$5,IF(D79=$B$6,F79/$C$6,IF(D79=$B$3,F79/$C$3,"ERROR!!!")))))</f>
        <v>0</v>
      </c>
      <c r="F79" s="14"/>
      <c r="G79" s="173"/>
      <c r="H79" s="170"/>
      <c r="I79" s="4"/>
    </row>
    <row r="80" spans="1:9" ht="14.25">
      <c r="A80" s="13"/>
      <c r="B80" s="9"/>
      <c r="C80" s="9"/>
      <c r="D80" s="4"/>
      <c r="E80" s="10"/>
      <c r="F80" s="11"/>
      <c r="G80" s="11"/>
      <c r="H80" s="11"/>
      <c r="I80" s="9"/>
    </row>
    <row r="81" spans="1:9" ht="14.25">
      <c r="A81" s="172">
        <v>13</v>
      </c>
      <c r="B81" s="174"/>
      <c r="D81" s="22" t="s">
        <v>0</v>
      </c>
      <c r="E81" s="5">
        <f>IF(D81=$B$2,F81/$C$2,IF(D81=$B$4,F81/$C$4,IF(D81=$B$5,F81/$C$5,IF(D81=$B$6,F81/$C$6,IF(D81=$B$3,F81/$C$3,"ERROR!!!")))))</f>
        <v>0</v>
      </c>
      <c r="F81" s="14"/>
      <c r="G81" s="170">
        <f>LARGE(E81:E85,1)+LARGE(E81:E85,2)+LARGE(E81:E85,3)</f>
        <v>0</v>
      </c>
      <c r="H81" s="170">
        <f>G81/$G$4</f>
        <v>0</v>
      </c>
      <c r="I81" s="4"/>
    </row>
    <row r="82" spans="1:9" ht="14.25">
      <c r="A82" s="172"/>
      <c r="B82" s="174"/>
      <c r="D82" s="22" t="s">
        <v>0</v>
      </c>
      <c r="E82" s="5">
        <f>IF(D82=$B$2,F82/$C$2,IF(D82=$B$4,F82/$C$4,IF(D82=$B$5,F82/$C$5,IF(D82=$B$6,F82/$C$6,IF(D82=$B$3,F82/$C$3,"ERROR!!!")))))</f>
        <v>0</v>
      </c>
      <c r="F82" s="14"/>
      <c r="G82" s="170"/>
      <c r="H82" s="170"/>
      <c r="I82" s="4"/>
    </row>
    <row r="83" spans="1:9" ht="14.25">
      <c r="A83" s="172"/>
      <c r="B83" s="174"/>
      <c r="D83" s="22" t="s">
        <v>0</v>
      </c>
      <c r="E83" s="5">
        <f>IF(D83=$B$2,F83/$C$2,IF(D83=$B$4,F83/$C$4,IF(D83=$B$5,F83/$C$5,IF(D83=$B$6,F83/$C$6,IF(D83=$B$3,F83/$C$3,"ERROR!!!")))))</f>
        <v>0</v>
      </c>
      <c r="F83" s="14"/>
      <c r="G83" s="170"/>
      <c r="H83" s="170"/>
      <c r="I83" s="4"/>
    </row>
    <row r="84" spans="1:9" ht="14.25">
      <c r="A84" s="172"/>
      <c r="B84" s="174"/>
      <c r="D84" s="22" t="s">
        <v>0</v>
      </c>
      <c r="E84" s="5">
        <f>IF(D84=$B$2,F84/$C$2,IF(D84=$B$4,F84/$C$4,IF(D84=$B$5,F84/$C$5,IF(D84=$B$6,F84/$C$6,IF(D84=$B$3,F84/$C$3,"ERROR!!!")))))</f>
        <v>0</v>
      </c>
      <c r="F84" s="14"/>
      <c r="G84" s="170"/>
      <c r="H84" s="170"/>
      <c r="I84" s="4"/>
    </row>
    <row r="85" spans="1:9" ht="14.25">
      <c r="A85" s="172"/>
      <c r="B85" s="174"/>
      <c r="D85" s="22" t="s">
        <v>0</v>
      </c>
      <c r="E85" s="5">
        <f>IF(D85=$B$2,F85/$C$2,IF(D85=$B$4,F85/$C$4,IF(D85=$B$5,F85/$C$5,IF(D85=$B$6,F85/$C$6,IF(D85=$B$3,F85/$C$3,"ERROR!!!")))))</f>
        <v>0</v>
      </c>
      <c r="F85" s="14"/>
      <c r="G85" s="170"/>
      <c r="H85" s="170"/>
      <c r="I85" s="4"/>
    </row>
    <row r="86" spans="1:9" ht="14.25">
      <c r="A86" s="13"/>
      <c r="B86" s="4"/>
      <c r="C86" s="4"/>
      <c r="D86" s="4"/>
      <c r="E86" s="6"/>
      <c r="F86" s="8"/>
      <c r="G86" s="8"/>
      <c r="H86" s="8"/>
      <c r="I86" s="4"/>
    </row>
  </sheetData>
  <sheetProtection/>
  <mergeCells count="53">
    <mergeCell ref="H81:H85"/>
    <mergeCell ref="B15:B19"/>
    <mergeCell ref="H39:H43"/>
    <mergeCell ref="H57:H61"/>
    <mergeCell ref="G15:G19"/>
    <mergeCell ref="B81:B85"/>
    <mergeCell ref="H69:H73"/>
    <mergeCell ref="H21:H25"/>
    <mergeCell ref="H75:H79"/>
    <mergeCell ref="H27:H31"/>
    <mergeCell ref="H63:H67"/>
    <mergeCell ref="H45:H49"/>
    <mergeCell ref="H51:H55"/>
    <mergeCell ref="B63:B67"/>
    <mergeCell ref="B69:B73"/>
    <mergeCell ref="A63:A67"/>
    <mergeCell ref="A69:A73"/>
    <mergeCell ref="G63:G67"/>
    <mergeCell ref="G51:G55"/>
    <mergeCell ref="A57:A61"/>
    <mergeCell ref="A45:A49"/>
    <mergeCell ref="B39:B43"/>
    <mergeCell ref="B33:B37"/>
    <mergeCell ref="A9:A13"/>
    <mergeCell ref="A39:A43"/>
    <mergeCell ref="A15:A19"/>
    <mergeCell ref="A33:A37"/>
    <mergeCell ref="B57:B61"/>
    <mergeCell ref="B51:B55"/>
    <mergeCell ref="B45:B49"/>
    <mergeCell ref="B9:B13"/>
    <mergeCell ref="A21:A25"/>
    <mergeCell ref="G45:G49"/>
    <mergeCell ref="G9:G13"/>
    <mergeCell ref="G33:G37"/>
    <mergeCell ref="G57:G61"/>
    <mergeCell ref="A27:A31"/>
    <mergeCell ref="H15:H19"/>
    <mergeCell ref="H33:H37"/>
    <mergeCell ref="B21:B25"/>
    <mergeCell ref="G39:G43"/>
    <mergeCell ref="G21:G25"/>
    <mergeCell ref="B27:B31"/>
    <mergeCell ref="H9:H13"/>
    <mergeCell ref="O1:P1"/>
    <mergeCell ref="A81:A85"/>
    <mergeCell ref="G81:G85"/>
    <mergeCell ref="G27:G31"/>
    <mergeCell ref="A51:A55"/>
    <mergeCell ref="A75:A79"/>
    <mergeCell ref="B75:B79"/>
    <mergeCell ref="G69:G73"/>
    <mergeCell ref="G75:G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3"/>
  <dimension ref="A2:C22"/>
  <sheetViews>
    <sheetView showGridLines="0" zoomScalePageLayoutView="0" workbookViewId="0" topLeftCell="A1">
      <selection activeCell="I11" sqref="I11"/>
    </sheetView>
  </sheetViews>
  <sheetFormatPr defaultColWidth="9.140625" defaultRowHeight="15"/>
  <cols>
    <col min="1" max="1" width="3.00390625" style="0" bestFit="1" customWidth="1"/>
    <col min="2" max="2" width="30.421875" style="0" customWidth="1"/>
    <col min="3" max="3" width="9.140625" style="1" customWidth="1"/>
  </cols>
  <sheetData>
    <row r="2" spans="2:3" ht="14.25">
      <c r="B2" s="17" t="s">
        <v>7</v>
      </c>
      <c r="C2" s="17" t="s">
        <v>1</v>
      </c>
    </row>
    <row r="3" spans="1:3" ht="14.25">
      <c r="A3" s="18">
        <v>1</v>
      </c>
      <c r="B3" s="16" t="str">
        <f>Drużyny!K27</f>
        <v>WKFT</v>
      </c>
      <c r="C3" s="7">
        <f>Drużyny!L27</f>
        <v>2.7971014492753623</v>
      </c>
    </row>
    <row r="4" spans="1:3" ht="14.25">
      <c r="A4" s="18">
        <v>2</v>
      </c>
      <c r="B4" s="16" t="str">
        <f>Drużyny!K29</f>
        <v>SG3M</v>
      </c>
      <c r="C4" s="7">
        <f>Drużyny!L29</f>
        <v>2.756756756756757</v>
      </c>
    </row>
    <row r="5" spans="1:3" ht="14.25">
      <c r="A5" s="18">
        <v>3</v>
      </c>
      <c r="B5" s="16" t="str">
        <f>Drużyny!K14</f>
        <v>JURA TEAM</v>
      </c>
      <c r="C5" s="7">
        <f>Drużyny!L14</f>
        <v>2.6956521739130435</v>
      </c>
    </row>
    <row r="6" spans="1:3" ht="14.25">
      <c r="A6" s="17">
        <v>4</v>
      </c>
      <c r="B6" s="16" t="str">
        <f>Drużyny!K15</f>
        <v>SET</v>
      </c>
      <c r="C6" s="7">
        <f>Drużyny!L15</f>
        <v>2.608695652173913</v>
      </c>
    </row>
    <row r="7" spans="1:3" ht="14.25">
      <c r="A7" s="17">
        <v>5</v>
      </c>
      <c r="B7" s="16" t="str">
        <f>Drużyny!K28</f>
        <v>BEAVER</v>
      </c>
      <c r="C7" s="7">
        <f>Drużyny!L28</f>
        <v>1.7363885624755189</v>
      </c>
    </row>
    <row r="8" spans="1:3" ht="14.25">
      <c r="A8" s="17">
        <v>6</v>
      </c>
      <c r="B8" s="16">
        <f>Drużyny!K30</f>
        <v>0</v>
      </c>
      <c r="C8" s="7">
        <f>Drużyny!L30</f>
        <v>0</v>
      </c>
    </row>
    <row r="9" spans="1:3" ht="14.25">
      <c r="A9" s="17">
        <v>7</v>
      </c>
      <c r="B9" s="16" t="str">
        <f>Drużyny!K31</f>
        <v>SG3M</v>
      </c>
      <c r="C9" s="7">
        <f>Drużyny!L31</f>
        <v>0</v>
      </c>
    </row>
    <row r="10" spans="1:3" ht="14.25">
      <c r="A10" s="17">
        <v>8</v>
      </c>
      <c r="B10" s="16" t="str">
        <f>Drużyny!K17</f>
        <v>WIKING</v>
      </c>
      <c r="C10" s="7">
        <f>Drużyny!L17</f>
        <v>0</v>
      </c>
    </row>
    <row r="11" spans="1:3" ht="14.25">
      <c r="A11" s="17">
        <v>9</v>
      </c>
      <c r="B11" s="16" t="str">
        <f>Drużyny!B69</f>
        <v>SLOVENSKO II</v>
      </c>
      <c r="C11" s="7">
        <f>Drużyny!G69</f>
        <v>0</v>
      </c>
    </row>
    <row r="12" spans="1:3" ht="14.25">
      <c r="A12" s="17">
        <v>10</v>
      </c>
      <c r="B12" s="16" t="str">
        <f>Drużyny!K18</f>
        <v>e-TAWERNA</v>
      </c>
      <c r="C12" s="7">
        <f>Drużyny!L18</f>
        <v>0</v>
      </c>
    </row>
    <row r="13" spans="1:3" ht="14.25">
      <c r="A13" s="17">
        <v>11</v>
      </c>
      <c r="B13" s="16" t="str">
        <f>Drużyny!K16</f>
        <v>SLOVENSKO I</v>
      </c>
      <c r="C13" s="7">
        <f>Drużyny!L16</f>
        <v>0</v>
      </c>
    </row>
    <row r="14" spans="1:3" ht="14.25">
      <c r="A14" s="17">
        <v>12</v>
      </c>
      <c r="B14" s="16">
        <f>Drużyny!K19</f>
        <v>0</v>
      </c>
      <c r="C14" s="7">
        <f>Drużyny!L19</f>
        <v>0</v>
      </c>
    </row>
    <row r="15" spans="1:3" ht="14.25">
      <c r="A15" s="17">
        <v>13</v>
      </c>
      <c r="B15" s="16">
        <f>Drużyny!B81</f>
        <v>0</v>
      </c>
      <c r="C15" s="7">
        <f>Drużyny!G81</f>
        <v>0</v>
      </c>
    </row>
    <row r="16" spans="1:3" ht="14.25">
      <c r="A16" s="17">
        <v>14</v>
      </c>
      <c r="B16" s="16"/>
      <c r="C16" s="7"/>
    </row>
    <row r="17" spans="1:3" ht="14.25">
      <c r="A17" s="17">
        <v>15</v>
      </c>
      <c r="B17" s="16"/>
      <c r="C17" s="7"/>
    </row>
    <row r="18" spans="1:3" ht="14.25">
      <c r="A18" s="17">
        <v>16</v>
      </c>
      <c r="B18" s="16"/>
      <c r="C18" s="7"/>
    </row>
    <row r="19" spans="1:3" ht="14.25">
      <c r="A19" s="17">
        <v>17</v>
      </c>
      <c r="B19" s="16"/>
      <c r="C19" s="7"/>
    </row>
    <row r="20" spans="1:3" ht="14.25">
      <c r="A20" s="17">
        <v>18</v>
      </c>
      <c r="B20" s="16"/>
      <c r="C20" s="7"/>
    </row>
    <row r="21" spans="1:3" ht="14.25">
      <c r="A21" s="17">
        <v>19</v>
      </c>
      <c r="B21" s="16"/>
      <c r="C21" s="7"/>
    </row>
    <row r="22" spans="1:3" ht="14.25">
      <c r="A22" s="17">
        <v>20</v>
      </c>
      <c r="B22" s="16"/>
      <c r="C22" s="7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Aleksandra Wieloszyńska</cp:lastModifiedBy>
  <dcterms:created xsi:type="dcterms:W3CDTF">2012-11-23T14:26:30Z</dcterms:created>
  <dcterms:modified xsi:type="dcterms:W3CDTF">2021-05-10T16:39:33Z</dcterms:modified>
  <cp:category/>
  <cp:version/>
  <cp:contentType/>
  <cp:contentStatus/>
</cp:coreProperties>
</file>